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LIRIM\Desktop\Puna ditore\Banka\"/>
    </mc:Choice>
  </mc:AlternateContent>
  <xr:revisionPtr revIDLastSave="0" documentId="13_ncr:1_{92333297-5E57-44CE-A288-488260EBE287}" xr6:coauthVersionLast="36" xr6:coauthVersionMax="36" xr10:uidLastSave="{00000000-0000-0000-0000-000000000000}"/>
  <workbookProtection workbookAlgorithmName="SHA-512" workbookHashValue="NWrTUClDZBCs0kDet6cDYqhMkJYUHmeSV4lfv7Y1uTaT0n+6RQXjpgXE9ShkOFM2jsGIZexYoKk8NyR5+nmZEw==" workbookSaltValue="g7pPB6gmqkT3mKQOgsxbQQ==" workbookSpinCount="100000" lockStructure="1"/>
  <bookViews>
    <workbookView xWindow="0" yWindow="0" windowWidth="28800" windowHeight="12105" xr2:uid="{00000000-000D-0000-FFFF-FFFF00000000}"/>
  </bookViews>
  <sheets>
    <sheet name="ND-1-prijava-1" sheetId="1" r:id="rId1"/>
    <sheet name="ND-1-prijava-2" sheetId="2" r:id="rId2"/>
    <sheet name="шифри" sheetId="3" state="hidden" r:id="rId3"/>
    <sheet name="vid_namena" sheetId="4" state="hidden" r:id="rId4"/>
  </sheets>
  <definedNames>
    <definedName name="_xlnm.Print_Area" localSheetId="0">'ND-1-prijava-1'!$A$1:$U$47</definedName>
    <definedName name="А">шифри!$H$2:$H$10</definedName>
    <definedName name="А1">шифри!$H$14:$H$19</definedName>
    <definedName name="А2">шифри!$H$22:$H$28</definedName>
    <definedName name="А3">шифри!$H$31:$H$44</definedName>
    <definedName name="А4">шифри!$H$47</definedName>
    <definedName name="А5">шифри!$H$50</definedName>
    <definedName name="А6">шифри!$H$53</definedName>
    <definedName name="А7">шифри!$H$56</definedName>
    <definedName name="А8">шифри!$H$59</definedName>
    <definedName name="А9">шифри!$H$62:$H$63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1" l="1"/>
  <c r="C31" i="1"/>
  <c r="AE8" i="3" l="1"/>
  <c r="C18" i="2"/>
  <c r="AF8" i="3" s="1"/>
  <c r="AE7" i="3"/>
  <c r="AE3" i="3"/>
  <c r="AE2" i="3"/>
  <c r="AH8" i="3" l="1"/>
  <c r="AI8" i="3" s="1"/>
  <c r="AH7" i="3"/>
  <c r="AF7" i="3"/>
  <c r="AG8" i="3"/>
  <c r="AG7" i="3"/>
  <c r="AI7" i="3" s="1"/>
  <c r="F45" i="1"/>
  <c r="F43" i="1"/>
  <c r="V43" i="1"/>
  <c r="J45" i="1" s="1"/>
  <c r="J43" i="1" l="1"/>
  <c r="C25" i="1" l="1"/>
  <c r="C33" i="1"/>
  <c r="G18" i="2" l="1"/>
  <c r="G16" i="2"/>
  <c r="M14" i="1"/>
  <c r="AA2" i="1"/>
  <c r="U38" i="1"/>
  <c r="L38" i="1"/>
  <c r="O34" i="1"/>
  <c r="M33" i="1"/>
  <c r="L25" i="1"/>
  <c r="K19" i="1"/>
  <c r="G19" i="1" l="1"/>
  <c r="Q4" i="2" l="1"/>
  <c r="R4" i="2" s="1"/>
  <c r="Q6" i="2"/>
  <c r="A80" i="3" l="1"/>
  <c r="A79" i="3"/>
  <c r="A84" i="3" s="1"/>
  <c r="B84" i="3" s="1"/>
  <c r="A78" i="3"/>
  <c r="A77" i="3"/>
  <c r="A76" i="3"/>
  <c r="A81" i="3" l="1"/>
  <c r="W33" i="1" l="1"/>
  <c r="B68" i="3" l="1"/>
  <c r="D68" i="3" s="1"/>
  <c r="C16" i="2" l="1"/>
  <c r="AG3" i="3" l="1"/>
  <c r="AF3" i="3"/>
  <c r="AH3" i="3"/>
  <c r="AI3" i="3" s="1"/>
  <c r="AG2" i="3"/>
  <c r="AH2" i="3"/>
  <c r="AF2" i="3"/>
  <c r="G14" i="1"/>
  <c r="AI2" i="3" l="1"/>
  <c r="B72" i="3"/>
  <c r="B71" i="3"/>
  <c r="B70" i="3"/>
  <c r="B69" i="3"/>
  <c r="D70" i="3" l="1"/>
  <c r="A67" i="3"/>
  <c r="D71" i="3"/>
  <c r="C38" i="1"/>
  <c r="W38" i="1" l="1"/>
  <c r="V38" i="1" l="1"/>
  <c r="M38" i="1" s="1"/>
  <c r="A1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Marija Sotirovska</author>
  </authors>
  <commentList>
    <comment ref="C45" authorId="0" shapeId="0" xr:uid="{00000000-0006-0000-0100-000001000000}">
      <text>
        <r>
          <rPr>
            <sz val="9"/>
            <color indexed="81"/>
            <rFont val="Tahoma"/>
            <family val="2"/>
            <charset val="204"/>
          </rPr>
          <t>Доколку должникот е физичко лице и самиот известува за кредитната работа се пишува шифрата за физичко лице „1000000“</t>
        </r>
      </text>
    </comment>
  </commentList>
</comments>
</file>

<file path=xl/sharedStrings.xml><?xml version="1.0" encoding="utf-8"?>
<sst xmlns="http://schemas.openxmlformats.org/spreadsheetml/2006/main" count="2992" uniqueCount="2992">
  <si>
    <t xml:space="preserve"> </t>
  </si>
  <si>
    <t xml:space="preserve"> </t>
  </si>
  <si>
    <t xml:space="preserve"> </t>
  </si>
  <si>
    <t xml:space="preserve"> </t>
  </si>
  <si>
    <t xml:space="preserve"> </t>
  </si>
  <si>
    <t xml:space="preserve"> </t>
  </si>
  <si>
    <t>ND 1</t>
  </si>
  <si>
    <t xml:space="preserve">Faqe 1 </t>
  </si>
  <si>
    <t xml:space="preserve"> </t>
  </si>
  <si>
    <t>1. LLOJI I RAPORTIMIT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</si>
  <si>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</si>
  <si>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</si>
  <si>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</si>
  <si>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</si>
  <si>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</si>
  <si>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</si>
  <si>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</si>
  <si>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</si>
  <si>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</si>
  <si>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</si>
  <si>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</si>
  <si>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</si>
  <si>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</si>
  <si>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</si>
  <si>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Data e evidentimit</t>
  </si>
  <si>
    <t xml:space="preserve"> </t>
  </si>
  <si>
    <t xml:space="preserve"> </t>
  </si>
  <si>
    <t xml:space="preserve"> </t>
  </si>
  <si>
    <t>Aplikim i ri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</si>
  <si>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</si>
  <si>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</si>
  <si>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</si>
  <si>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</si>
  <si>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</si>
  <si>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</si>
  <si>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</si>
  <si>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</si>
  <si>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</si>
  <si>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</si>
  <si>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</si>
  <si>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</si>
  <si>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</si>
  <si>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</si>
  <si>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</si>
  <si>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</si>
  <si>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</si>
  <si>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</si>
  <si>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</si>
  <si>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</si>
  <si>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</si>
  <si>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</si>
  <si>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</si>
  <si>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</si>
  <si>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</si>
  <si>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</si>
  <si>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Numri i kredisë</t>
  </si>
  <si>
    <t xml:space="preserve"> </t>
  </si>
  <si>
    <t xml:space="preserve"> </t>
  </si>
  <si>
    <t xml:space="preserve"> </t>
  </si>
  <si>
    <t xml:space="preserve">Ndryshimi i aplikimit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</si>
  <si>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</si>
  <si>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</si>
  <si>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</si>
  <si>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</si>
  <si>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</si>
  <si>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</si>
  <si>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</si>
  <si>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</si>
  <si>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</si>
  <si>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</si>
  <si>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</si>
  <si>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</si>
  <si>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</si>
  <si>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</si>
  <si>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</si>
  <si>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Data</t>
  </si>
  <si>
    <t xml:space="preserve"> </t>
  </si>
  <si>
    <t xml:space="preserve"> </t>
  </si>
  <si>
    <t xml:space="preserve"> </t>
  </si>
  <si>
    <t xml:space="preserve"> </t>
  </si>
  <si>
    <t>Numri i dokumentit</t>
  </si>
  <si>
    <t xml:space="preserve"> </t>
  </si>
  <si>
    <t xml:space="preserve"> </t>
  </si>
  <si>
    <t xml:space="preserve"> </t>
  </si>
  <si>
    <t xml:space="preserve"> </t>
  </si>
  <si>
    <t>Anulimi i aplikimit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</si>
  <si>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</si>
  <si>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</si>
  <si>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</si>
  <si>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</si>
  <si>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</si>
  <si>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</si>
  <si>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</si>
  <si>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</si>
  <si>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</si>
  <si>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</si>
  <si>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</si>
  <si>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</si>
  <si>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</si>
  <si>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</si>
  <si>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</si>
  <si>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</si>
  <si>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</si>
  <si>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Data</t>
  </si>
  <si>
    <t xml:space="preserve"> </t>
  </si>
  <si>
    <t xml:space="preserve"> </t>
  </si>
  <si>
    <t xml:space="preserve"> </t>
  </si>
  <si>
    <t xml:space="preserve"> </t>
  </si>
  <si>
    <t>Emri i projektit</t>
  </si>
  <si>
    <t xml:space="preserve"> </t>
  </si>
  <si>
    <t xml:space="preserve"> </t>
  </si>
  <si>
    <t xml:space="preserve"> </t>
  </si>
  <si>
    <t xml:space="preserve"> </t>
  </si>
  <si>
    <t>Anulimi i pjesës së papërdorur të kredisë</t>
  </si>
  <si>
    <t>SHUMA</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</si>
  <si>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</si>
  <si>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</si>
  <si>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</si>
  <si>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</si>
  <si>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</si>
  <si>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</si>
  <si>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</si>
  <si>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</si>
  <si>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</si>
  <si>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</si>
  <si>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</si>
  <si>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</si>
  <si>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Data</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</si>
  <si>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</si>
  <si>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</si>
  <si>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</si>
  <si>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</si>
  <si>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</si>
  <si>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</si>
  <si>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</si>
  <si>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</si>
  <si>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</si>
  <si>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</si>
  <si>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</si>
  <si>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</si>
  <si>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</si>
  <si>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</si>
  <si>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</si>
  <si>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</si>
  <si>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</si>
  <si>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</si>
  <si>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</si>
  <si>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</si>
  <si>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</si>
  <si>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</si>
  <si>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</si>
  <si>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2. MARRËVESHJE PËR KREDI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</si>
  <si>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</si>
  <si>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</si>
  <si>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</si>
  <si>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</si>
  <si>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</si>
  <si>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</si>
  <si>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</si>
  <si>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</si>
  <si>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</si>
  <si>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</si>
  <si>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</si>
  <si>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</si>
  <si>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</si>
  <si>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</si>
  <si>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</si>
  <si>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Data e kontratës</t>
  </si>
  <si>
    <t>Lloji i kontratës</t>
  </si>
  <si>
    <t xml:space="preserve"> </t>
  </si>
  <si>
    <t xml:space="preserve"> </t>
  </si>
  <si>
    <t xml:space="preserve"> </t>
  </si>
  <si>
    <t xml:space="preserve"> </t>
  </si>
  <si>
    <t>Afati i kredisë</t>
  </si>
  <si>
    <t xml:space="preserve"> </t>
  </si>
  <si>
    <t xml:space="preserve"> </t>
  </si>
  <si>
    <t xml:space="preserve"> </t>
  </si>
  <si>
    <t xml:space="preserve"> </t>
  </si>
  <si>
    <t xml:space="preserve"> </t>
  </si>
  <si>
    <t xml:space="preserve"> </t>
  </si>
  <si>
    <t xml:space="preserve"> </t>
  </si>
  <si>
    <t>Vjet</t>
  </si>
  <si>
    <t>MUAJ</t>
  </si>
  <si>
    <t xml:space="preserve"> </t>
  </si>
  <si>
    <t xml:space="preserve"> </t>
  </si>
  <si>
    <t xml:space="preserve"> </t>
  </si>
  <si>
    <t xml:space="preserve"> </t>
  </si>
  <si>
    <t>Aplikimi kornizë</t>
  </si>
  <si>
    <t>Kodi i riorganizimit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</si>
  <si>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</si>
  <si>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</si>
  <si>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</si>
  <si>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</si>
  <si>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</si>
  <si>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</si>
  <si>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</si>
  <si>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</si>
  <si>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</si>
  <si>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</si>
  <si>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</si>
  <si>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</si>
  <si>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</si>
  <si>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</si>
  <si>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</si>
  <si>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</si>
  <si>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</si>
  <si>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</si>
  <si>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</si>
  <si>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</si>
  <si>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</si>
  <si>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</si>
  <si>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</si>
  <si>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</si>
  <si>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</si>
  <si>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</si>
  <si>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</si>
  <si>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</si>
  <si>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</si>
  <si>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</si>
  <si>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</si>
  <si>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</si>
  <si>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</si>
  <si>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</si>
  <si>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</si>
  <si>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</si>
  <si>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Periudha e pritjes</t>
  </si>
  <si>
    <t xml:space="preserve"> </t>
  </si>
  <si>
    <t xml:space="preserve"> </t>
  </si>
  <si>
    <t xml:space="preserve"> </t>
  </si>
  <si>
    <t xml:space="preserve"> </t>
  </si>
  <si>
    <t xml:space="preserve"> </t>
  </si>
  <si>
    <t>Shuma e kredisë</t>
  </si>
  <si>
    <t>Monedha</t>
  </si>
  <si>
    <t>Emërimi</t>
  </si>
  <si>
    <t xml:space="preserve"> </t>
  </si>
  <si>
    <t xml:space="preserve"> </t>
  </si>
  <si>
    <t xml:space="preserve"> </t>
  </si>
  <si>
    <t xml:space="preserve"> </t>
  </si>
  <si>
    <t>Vjet</t>
  </si>
  <si>
    <t>MUAJ</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</si>
  <si>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</si>
  <si>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</si>
  <si>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</si>
  <si>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</si>
  <si>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</si>
  <si>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</si>
  <si>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</si>
  <si>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</si>
  <si>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</si>
  <si>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</si>
  <si>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</si>
  <si>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</si>
  <si>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</si>
  <si>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</si>
  <si>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</si>
  <si>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</si>
  <si>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</si>
  <si>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</si>
  <si>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</si>
  <si>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</si>
  <si>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</si>
  <si>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</si>
  <si>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</si>
  <si>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</si>
  <si>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</si>
  <si>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</si>
  <si>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</si>
  <si>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</si>
  <si>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</si>
  <si>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</si>
  <si>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</si>
  <si>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</si>
  <si>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</si>
  <si>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</si>
  <si>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</si>
  <si>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</si>
  <si>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</si>
  <si>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</si>
  <si>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</si>
  <si>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</si>
  <si>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</si>
  <si>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</si>
  <si>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</si>
  <si>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</si>
  <si>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</si>
  <si>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</si>
  <si>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</si>
  <si>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</si>
  <si>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</si>
  <si>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</si>
  <si>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</si>
  <si>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</si>
  <si>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</si>
  <si>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</si>
  <si>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NVAQ</t>
  </si>
  <si>
    <t xml:space="preserve"> </t>
  </si>
  <si>
    <t xml:space="preserve"> </t>
  </si>
  <si>
    <t xml:space="preserve"> </t>
  </si>
  <si>
    <t xml:space="preserve"> </t>
  </si>
  <si>
    <t xml:space="preserve"> </t>
  </si>
  <si>
    <t xml:space="preserve"> </t>
  </si>
  <si>
    <t xml:space="preserve"> </t>
  </si>
  <si>
    <t xml:space="preserve"> </t>
  </si>
  <si>
    <t>Titulli/emri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</si>
  <si>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</si>
  <si>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</si>
  <si>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</si>
  <si>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</si>
  <si>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</si>
  <si>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</si>
  <si>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</si>
  <si>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</si>
  <si>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</si>
  <si>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</si>
  <si>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</si>
  <si>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</si>
  <si>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</si>
  <si>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</si>
  <si>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</si>
  <si>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</si>
  <si>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</si>
  <si>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</si>
  <si>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Sektori</t>
  </si>
  <si>
    <t xml:space="preserve"> </t>
  </si>
  <si>
    <t>Emri i sektorit</t>
  </si>
  <si>
    <t xml:space="preserve"> </t>
  </si>
  <si>
    <t>Adresa / Selia</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</si>
  <si>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</si>
  <si>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</si>
  <si>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</si>
  <si>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</si>
  <si>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</si>
  <si>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</si>
  <si>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</si>
  <si>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</si>
  <si>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</si>
  <si>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</si>
  <si>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</si>
  <si>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</si>
  <si>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</si>
  <si>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</si>
  <si>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</si>
  <si>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</si>
  <si>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</si>
  <si>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</si>
  <si>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</si>
  <si>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</si>
  <si>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</si>
  <si>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</si>
  <si>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</si>
  <si>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</si>
  <si>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</si>
  <si>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</si>
  <si>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</si>
  <si>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</si>
  <si>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</si>
  <si>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</si>
  <si>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</si>
  <si>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</si>
  <si>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4. KREDITORI</t>
  </si>
  <si>
    <t xml:space="preserve"> </t>
  </si>
  <si>
    <t xml:space="preserve"> </t>
  </si>
  <si>
    <t xml:space="preserve"> </t>
  </si>
  <si>
    <t xml:space="preserve"> </t>
  </si>
  <si>
    <t xml:space="preserve"> </t>
  </si>
  <si>
    <t xml:space="preserve"> </t>
  </si>
  <si>
    <t xml:space="preserve"> </t>
  </si>
  <si>
    <t xml:space="preserve"> </t>
  </si>
  <si>
    <t>Titulli/emri</t>
  </si>
  <si>
    <t xml:space="preserve"> </t>
  </si>
  <si>
    <t xml:space="preserve"> </t>
  </si>
  <si>
    <t xml:space="preserve"> </t>
  </si>
  <si>
    <t xml:space="preserve"> </t>
  </si>
  <si>
    <t xml:space="preserve"> </t>
  </si>
  <si>
    <t xml:space="preserve"> </t>
  </si>
  <si>
    <t xml:space="preserve"> </t>
  </si>
  <si>
    <t xml:space="preserve"> </t>
  </si>
  <si>
    <t>Kodi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</si>
  <si>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</si>
  <si>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</si>
  <si>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</si>
  <si>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</si>
  <si>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</si>
  <si>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</si>
  <si>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</si>
  <si>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</si>
  <si>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</si>
  <si>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</si>
  <si>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</si>
  <si>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</si>
  <si>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</si>
  <si>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</si>
  <si>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</si>
  <si>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</si>
  <si>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Adresa / Selia</t>
  </si>
  <si>
    <t xml:space="preserve"> </t>
  </si>
  <si>
    <t xml:space="preserve"> </t>
  </si>
  <si>
    <t xml:space="preserve"> </t>
  </si>
  <si>
    <t xml:space="preserve"> </t>
  </si>
  <si>
    <t xml:space="preserve"> </t>
  </si>
  <si>
    <t xml:space="preserve"> </t>
  </si>
  <si>
    <t xml:space="preserve"> </t>
  </si>
  <si>
    <t>Shteti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</si>
  <si>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</si>
  <si>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</si>
  <si>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</si>
  <si>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</si>
  <si>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</si>
  <si>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</si>
  <si>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</si>
  <si>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</si>
  <si>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</si>
  <si>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</si>
  <si>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</si>
  <si>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</si>
  <si>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</si>
  <si>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</si>
  <si>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</si>
  <si>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</si>
  <si>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Sektori</t>
  </si>
  <si>
    <t xml:space="preserve"> </t>
  </si>
  <si>
    <t>Emri i sektorit</t>
  </si>
  <si>
    <t xml:space="preserve"> </t>
  </si>
  <si>
    <t xml:space="preserve"> </t>
  </si>
  <si>
    <t xml:space="preserve"> </t>
  </si>
  <si>
    <t xml:space="preserve">4 Personat e lidhur </t>
  </si>
  <si>
    <t xml:space="preserve"> </t>
  </si>
  <si>
    <t xml:space="preserve"> </t>
  </si>
  <si>
    <t xml:space="preserve"> </t>
  </si>
  <si>
    <t xml:space="preserve"> </t>
  </si>
  <si>
    <t xml:space="preserve"> </t>
  </si>
  <si>
    <t xml:space="preserve"> </t>
  </si>
  <si>
    <t xml:space="preserve"> </t>
  </si>
  <si>
    <t>Lloji</t>
  </si>
  <si>
    <t xml:space="preserve"> </t>
  </si>
  <si>
    <t xml:space="preserve"> </t>
  </si>
  <si>
    <t>Pjesëmarrja</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</si>
  <si>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</si>
  <si>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</si>
  <si>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</si>
  <si>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</si>
  <si>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</si>
  <si>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</si>
  <si>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</si>
  <si>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</si>
  <si>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</si>
  <si>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</si>
  <si>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</si>
  <si>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</si>
  <si>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</si>
  <si>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</si>
  <si>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</si>
  <si>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</si>
  <si>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</si>
  <si>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</si>
  <si>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</si>
  <si>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</si>
  <si>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</si>
  <si>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</si>
  <si>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</si>
  <si>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</si>
  <si>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</si>
  <si>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</si>
  <si>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</si>
  <si>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</si>
  <si>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</si>
  <si>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</si>
  <si>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</si>
  <si>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</si>
  <si>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</si>
  <si>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</si>
  <si>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</si>
  <si>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</si>
  <si>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</si>
  <si>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</si>
  <si>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</si>
  <si>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</si>
  <si>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</si>
  <si>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</si>
  <si>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</si>
  <si>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5. LLOJI DHE QËLLIMI I KREDISË</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</si>
  <si>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</si>
  <si>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</si>
  <si>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</si>
  <si>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</si>
  <si>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</si>
  <si>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</si>
  <si>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</si>
  <si>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</si>
  <si>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</si>
  <si>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</si>
  <si>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</si>
  <si>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</si>
  <si>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</si>
  <si>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</si>
  <si>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Lloji i kredisë</t>
  </si>
  <si>
    <t xml:space="preserve"> </t>
  </si>
  <si>
    <t xml:space="preserve"> </t>
  </si>
  <si>
    <t xml:space="preserve"> </t>
  </si>
  <si>
    <t xml:space="preserve"> </t>
  </si>
  <si>
    <t xml:space="preserve"> </t>
  </si>
  <si>
    <t xml:space="preserve"> </t>
  </si>
  <si>
    <t>Qëllimi i kredisë</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</si>
  <si>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</si>
  <si>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</si>
  <si>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</si>
  <si>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</si>
  <si>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</si>
  <si>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</si>
  <si>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</si>
  <si>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</si>
  <si>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</si>
  <si>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</si>
  <si>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</si>
  <si>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</si>
  <si>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</si>
  <si>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</si>
  <si>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</si>
  <si>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</si>
  <si>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</si>
  <si>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</si>
  <si>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</si>
  <si>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</si>
  <si>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</si>
  <si>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</si>
  <si>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</si>
  <si>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</si>
  <si>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</si>
  <si>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</si>
  <si>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</si>
  <si>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</si>
  <si>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</si>
  <si>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</si>
  <si>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</si>
  <si>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</si>
  <si>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</si>
  <si>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</si>
  <si>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</si>
  <si>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</si>
  <si>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</si>
  <si>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</si>
  <si>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</si>
  <si>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6. SIGURIA</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</si>
  <si>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</si>
  <si>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</si>
  <si>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</si>
  <si>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</si>
  <si>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</si>
  <si>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</si>
  <si>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</si>
  <si>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</si>
  <si>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</si>
  <si>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</si>
  <si>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</si>
  <si>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I siguruar</t>
  </si>
  <si>
    <t>Lloji i sigurisë</t>
  </si>
  <si>
    <t>NVAS/kodi</t>
  </si>
  <si>
    <t>Emri dhe selia</t>
  </si>
  <si>
    <t>E garantuar publikisht</t>
  </si>
  <si>
    <t xml:space="preserve"> </t>
  </si>
  <si>
    <t xml:space="preserve"> </t>
  </si>
  <si>
    <t xml:space="preserve"> </t>
  </si>
  <si>
    <t>po</t>
  </si>
  <si>
    <t xml:space="preserve"> </t>
  </si>
  <si>
    <t xml:space="preserve"> </t>
  </si>
  <si>
    <t xml:space="preserve"> </t>
  </si>
  <si>
    <t>po</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</si>
  <si>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</si>
  <si>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</si>
  <si>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</si>
  <si>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</si>
  <si>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</si>
  <si>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</si>
  <si>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</si>
  <si>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</si>
  <si>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</si>
  <si>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</si>
  <si>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</si>
  <si>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</si>
  <si>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</si>
  <si>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</si>
  <si>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</si>
  <si>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</si>
  <si>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</si>
  <si>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</si>
  <si>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jo</t>
  </si>
  <si>
    <t xml:space="preserve"> </t>
  </si>
  <si>
    <t xml:space="preserve"> </t>
  </si>
  <si>
    <t xml:space="preserve"> </t>
  </si>
  <si>
    <t>jo</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</si>
  <si>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</si>
  <si>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</si>
  <si>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</si>
  <si>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</si>
  <si>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</si>
  <si>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</si>
  <si>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</si>
  <si>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</si>
  <si>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</si>
  <si>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</si>
  <si>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</si>
  <si>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</si>
  <si>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</si>
  <si>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</si>
  <si>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</si>
  <si>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</si>
  <si>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</si>
  <si>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Formulari ND 1 BPRM </t>
  </si>
  <si>
    <t xml:space="preserve">Të dhënat nga ky formular përdoren për qëllime statistikore.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</si>
  <si>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</si>
  <si>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</si>
  <si>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</si>
  <si>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</si>
  <si>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</si>
  <si>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</si>
  <si>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</si>
  <si>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</si>
  <si>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</si>
  <si>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</si>
  <si>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</si>
  <si>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</si>
  <si>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</si>
  <si>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</si>
  <si>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</si>
  <si>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</si>
  <si>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</si>
  <si>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</si>
  <si>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</si>
  <si>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</si>
  <si>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</si>
  <si>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</si>
  <si>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</si>
  <si>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</si>
  <si>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</si>
  <si>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</si>
  <si>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</si>
  <si>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</si>
  <si>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</si>
  <si>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</si>
  <si>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</si>
  <si>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</si>
  <si>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</si>
  <si>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</si>
  <si>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</si>
  <si>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</si>
  <si>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</si>
  <si>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</si>
  <si>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</si>
  <si>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</si>
  <si>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</si>
  <si>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</si>
  <si>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</si>
  <si>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</si>
  <si>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</si>
  <si>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</si>
  <si>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</si>
  <si>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</si>
  <si>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</si>
  <si>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</si>
  <si>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</si>
  <si>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</si>
  <si>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</si>
  <si>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</si>
  <si>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</si>
  <si>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</si>
  <si>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</si>
  <si>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</si>
  <si>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</si>
  <si>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</si>
  <si>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</si>
  <si>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</si>
  <si>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</si>
  <si>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</si>
  <si>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</si>
  <si>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</si>
  <si>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</si>
  <si>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</si>
  <si>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</si>
  <si>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</si>
  <si>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</si>
  <si>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</si>
  <si>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</si>
  <si>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</si>
  <si>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</si>
  <si>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</si>
  <si>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</si>
  <si>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</si>
  <si>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</si>
  <si>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</si>
  <si>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</si>
  <si>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</si>
  <si>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</si>
  <si>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</si>
  <si>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</si>
  <si>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</si>
  <si>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</si>
  <si>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</si>
  <si>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</si>
  <si>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</si>
  <si>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</si>
  <si>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</si>
  <si>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</si>
  <si>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</si>
  <si>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</si>
  <si>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</si>
  <si>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</si>
  <si>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</si>
  <si>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</si>
  <si>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</si>
  <si>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</si>
  <si>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</si>
  <si>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</si>
  <si>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</si>
  <si>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</si>
  <si>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</si>
  <si>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</si>
  <si>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</si>
  <si>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</si>
  <si>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</si>
  <si>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</si>
  <si>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</si>
  <si>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</si>
  <si>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</si>
  <si>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</si>
  <si>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</si>
  <si>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</si>
  <si>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</si>
  <si>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</si>
  <si>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</si>
  <si>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</si>
  <si>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</si>
  <si>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</si>
  <si>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</si>
  <si>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</si>
  <si>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</si>
  <si>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</si>
  <si>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</si>
  <si>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</si>
  <si>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</si>
  <si>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</si>
  <si>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</si>
  <si>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</si>
  <si>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</si>
  <si>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</si>
  <si>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</si>
  <si>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</si>
  <si>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</si>
  <si>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</si>
  <si>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</si>
  <si>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</si>
  <si>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</si>
  <si>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</si>
  <si>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</si>
  <si>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</si>
  <si>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</si>
  <si>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</si>
  <si>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</si>
  <si>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</si>
  <si>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</si>
  <si>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</si>
  <si>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</si>
  <si>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</si>
  <si>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</si>
  <si>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</si>
  <si>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</si>
  <si>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</si>
  <si>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</si>
  <si>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</si>
  <si>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</si>
  <si>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</si>
  <si>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</si>
  <si>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</si>
  <si>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</si>
  <si>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</si>
  <si>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</si>
  <si>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</si>
  <si>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</si>
  <si>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</si>
  <si>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</si>
  <si>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</si>
  <si>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</si>
  <si>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</si>
  <si>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</si>
  <si>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</si>
  <si>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</si>
  <si>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</si>
  <si>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</si>
  <si>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</si>
  <si>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</si>
  <si>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</si>
  <si>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</si>
  <si>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</si>
  <si>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</si>
  <si>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</si>
  <si>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</si>
  <si>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</si>
  <si>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</si>
  <si>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</si>
  <si>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</si>
  <si>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</si>
  <si>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</si>
  <si>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</si>
  <si>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</si>
  <si>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</si>
  <si>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</si>
  <si>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</si>
  <si>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</si>
  <si>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</si>
  <si>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</si>
  <si>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</si>
  <si>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</si>
  <si>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</si>
  <si>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</si>
  <si>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</si>
  <si>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</si>
  <si>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</si>
  <si>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</si>
  <si>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</si>
  <si>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</si>
  <si>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</si>
  <si>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</si>
  <si>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</si>
  <si>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</si>
  <si>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</si>
  <si>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</si>
  <si>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</si>
  <si>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</si>
  <si>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</si>
  <si>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</si>
  <si>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</si>
  <si>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</si>
  <si>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</si>
  <si>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</si>
  <si>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</si>
  <si>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</si>
  <si>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</si>
  <si>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</si>
  <si>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</si>
  <si>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</si>
  <si>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</si>
  <si>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</si>
  <si>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</si>
  <si>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</si>
  <si>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</si>
  <si>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</si>
  <si>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</si>
  <si>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</si>
  <si>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</si>
  <si>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</si>
  <si>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</si>
  <si>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</si>
  <si>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</si>
  <si>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</si>
  <si>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</si>
  <si>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</si>
  <si>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</si>
  <si>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</si>
  <si>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</si>
  <si>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</si>
  <si>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</si>
  <si>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</si>
  <si>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</si>
  <si>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</si>
  <si>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</si>
  <si>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</si>
  <si>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</si>
  <si>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</si>
  <si>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</si>
  <si>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</si>
  <si>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</si>
  <si>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</si>
  <si>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</si>
  <si>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</si>
  <si>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</si>
  <si>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</si>
  <si>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</si>
  <si>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</si>
  <si>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</si>
  <si>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</si>
  <si>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</si>
  <si>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</si>
  <si>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</si>
  <si>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</si>
  <si>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</si>
  <si>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</si>
  <si>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</si>
  <si>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</si>
  <si>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</si>
  <si>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</si>
  <si>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</si>
  <si>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</si>
  <si>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</si>
  <si>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</si>
  <si>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</si>
  <si>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</si>
  <si>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</si>
  <si>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</si>
  <si>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</si>
  <si>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</si>
  <si>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</si>
  <si>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</si>
  <si>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</si>
  <si>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</si>
  <si>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</si>
  <si>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</si>
  <si>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</si>
  <si>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</si>
  <si>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</si>
  <si>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</si>
  <si>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</si>
  <si>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</si>
  <si>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</si>
  <si>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</si>
  <si>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</si>
  <si>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</si>
  <si>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</si>
  <si>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</si>
  <si>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</si>
  <si>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</si>
  <si>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</si>
  <si>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</si>
  <si>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</si>
  <si>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</si>
  <si>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</si>
  <si>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</si>
  <si>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</si>
  <si>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</si>
  <si>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</si>
  <si>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</si>
  <si>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</si>
  <si>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</si>
  <si>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</si>
  <si>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</si>
  <si>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</si>
  <si>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</si>
  <si>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</si>
  <si>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</si>
  <si>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</si>
  <si>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</si>
  <si>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</si>
  <si>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</si>
  <si>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</si>
  <si>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</si>
  <si>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</si>
  <si>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</si>
  <si>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</si>
  <si>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</si>
  <si>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</si>
  <si>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</si>
  <si>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</si>
  <si>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</si>
  <si>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</si>
  <si>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</si>
  <si>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</si>
  <si>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</si>
  <si>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</si>
  <si>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</si>
  <si>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</si>
  <si>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</si>
  <si>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</si>
  <si>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</si>
  <si>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</si>
  <si>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</si>
  <si>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</si>
  <si>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</si>
  <si>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</si>
  <si>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</si>
  <si>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</si>
  <si>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</si>
  <si>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</si>
  <si>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</si>
  <si>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</si>
  <si>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</si>
  <si>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</si>
  <si>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</si>
  <si>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</si>
  <si>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</si>
  <si>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</si>
  <si>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</si>
  <si>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</si>
  <si>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</si>
  <si>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</si>
  <si>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</si>
  <si>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</si>
  <si>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</si>
  <si>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</si>
  <si>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</si>
  <si>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</si>
  <si>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</si>
  <si>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</si>
  <si>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</si>
  <si>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</si>
  <si>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</si>
  <si>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</si>
  <si>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</si>
  <si>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</si>
  <si>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</si>
  <si>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</si>
  <si>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</si>
  <si>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</si>
  <si>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</si>
  <si>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</si>
  <si>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</si>
  <si>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</si>
  <si>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</si>
  <si>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</si>
  <si>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</si>
  <si>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</si>
  <si>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</si>
  <si>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</si>
  <si>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</si>
  <si>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</si>
  <si>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</si>
  <si>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</si>
  <si>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</si>
  <si>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</si>
  <si>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</si>
  <si>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</si>
  <si>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</si>
  <si>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</si>
  <si>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</si>
  <si>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</si>
  <si>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</si>
  <si>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</si>
  <si>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</si>
  <si>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</si>
  <si>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</si>
  <si>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</si>
  <si>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</si>
  <si>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</si>
  <si>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</si>
  <si>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</si>
  <si>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</si>
  <si>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</si>
  <si>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</si>
  <si>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</si>
  <si>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</si>
  <si>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</si>
  <si>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</si>
  <si>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</si>
  <si>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</si>
  <si>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</si>
  <si>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</si>
  <si>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</si>
  <si>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</si>
  <si>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</si>
  <si>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</si>
  <si>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</si>
  <si>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</si>
  <si>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</si>
  <si>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</si>
  <si>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</si>
  <si>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</si>
  <si>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</si>
  <si>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</si>
  <si>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</si>
  <si>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</si>
  <si>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</si>
  <si>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</si>
  <si>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</si>
  <si>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</si>
  <si>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</si>
  <si>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</si>
  <si>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</si>
  <si>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</si>
  <si>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</si>
  <si>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</si>
  <si>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</si>
  <si>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</si>
  <si>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</si>
  <si>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</si>
  <si>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</si>
  <si>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</si>
  <si>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</si>
  <si>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</si>
  <si>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</si>
  <si>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</si>
  <si>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</si>
  <si>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</si>
  <si>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</si>
  <si>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</si>
  <si>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</si>
  <si>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</si>
  <si>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</si>
  <si>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</si>
  <si>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</si>
  <si>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</si>
  <si>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</si>
  <si>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</si>
  <si>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</si>
  <si>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</si>
  <si>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</si>
  <si>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</si>
  <si>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</si>
  <si>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</si>
  <si>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</si>
  <si>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</si>
  <si>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</si>
  <si>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</si>
  <si>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</si>
  <si>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</si>
  <si>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</si>
  <si>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</si>
  <si>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</si>
  <si>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</si>
  <si>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</si>
  <si>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</si>
  <si>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</si>
  <si>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</si>
  <si>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</si>
  <si>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</si>
  <si>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</si>
  <si>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</si>
  <si>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</si>
  <si>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</si>
  <si>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</si>
  <si>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</si>
  <si>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</si>
  <si>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</si>
  <si>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</si>
  <si>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</si>
  <si>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</si>
  <si>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</si>
  <si>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</si>
  <si>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</si>
  <si>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</si>
  <si>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</si>
  <si>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</si>
  <si>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</si>
  <si>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</si>
  <si>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</si>
  <si>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</si>
  <si>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</si>
  <si>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</si>
  <si>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</si>
  <si>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</si>
  <si>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</si>
  <si>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</si>
  <si>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</si>
  <si>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</si>
  <si>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</si>
  <si>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</si>
  <si>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</si>
  <si>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</si>
  <si>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</si>
  <si>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</si>
  <si>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</si>
  <si>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</si>
  <si>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</si>
  <si>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</si>
  <si>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</si>
  <si>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</si>
  <si>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</si>
  <si>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</si>
  <si>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</si>
  <si>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</si>
  <si>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</si>
  <si>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</si>
  <si>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</si>
  <si>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</si>
  <si>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</si>
  <si>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</si>
  <si>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</si>
  <si>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</si>
  <si>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</si>
  <si>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</si>
  <si>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</si>
  <si>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</si>
  <si>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</si>
  <si>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</si>
  <si>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</si>
  <si>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</si>
  <si>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</si>
  <si>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</si>
  <si>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</si>
  <si>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</si>
  <si>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</si>
  <si>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</si>
  <si>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</si>
  <si>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</si>
  <si>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</si>
  <si>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</si>
  <si>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</si>
  <si>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</si>
  <si>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</si>
  <si>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</si>
  <si>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</si>
  <si>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</si>
  <si>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</si>
  <si>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</si>
  <si>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</si>
  <si>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</si>
  <si>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</si>
  <si>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</si>
  <si>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</si>
  <si>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</si>
  <si>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</si>
  <si>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</si>
  <si>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</si>
  <si>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</si>
  <si>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</si>
  <si>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</si>
  <si>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</si>
  <si>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</si>
  <si>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</si>
  <si>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</si>
  <si>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</si>
  <si>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</si>
  <si>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</si>
  <si>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</si>
  <si>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</si>
  <si>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</si>
  <si>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</si>
  <si>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</si>
  <si>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</si>
  <si>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</si>
  <si>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</si>
  <si>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</si>
  <si>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</si>
  <si>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</si>
  <si>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</si>
  <si>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</si>
  <si>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</si>
  <si>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</si>
  <si>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</si>
  <si>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</si>
  <si>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</si>
  <si>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</si>
  <si>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</si>
  <si>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</si>
  <si>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</si>
  <si>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</si>
  <si>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</si>
  <si>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</si>
  <si>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</si>
  <si>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</si>
  <si>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</si>
  <si>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</si>
  <si>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</si>
  <si>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</si>
  <si>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</si>
  <si>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</si>
  <si>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</si>
  <si>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</si>
  <si>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</si>
  <si>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</si>
  <si>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</si>
  <si>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</si>
  <si>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</si>
  <si>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</si>
  <si>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</si>
  <si>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</si>
  <si>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</si>
  <si>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</si>
  <si>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</si>
  <si>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</si>
  <si>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</si>
  <si>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</si>
  <si>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</si>
  <si>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</si>
  <si>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</si>
  <si>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</si>
  <si>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</si>
  <si>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</si>
  <si>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</si>
  <si>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</si>
  <si>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</si>
  <si>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</si>
  <si>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</si>
  <si>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</si>
  <si>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</si>
  <si>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</si>
  <si>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</si>
  <si>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</si>
  <si>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</si>
  <si>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</si>
  <si>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</si>
  <si>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</si>
  <si>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</si>
  <si>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</si>
  <si>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</si>
  <si>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</si>
  <si>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</si>
  <si>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</si>
  <si>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</si>
  <si>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</si>
  <si>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</si>
  <si>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</si>
  <si>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</si>
  <si>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</si>
  <si>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</si>
  <si>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</si>
  <si>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</si>
  <si>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</si>
  <si>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</si>
  <si>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</si>
  <si>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</si>
  <si>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</si>
  <si>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</si>
  <si>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</si>
  <si>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</si>
  <si>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</si>
  <si>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</si>
  <si>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</si>
  <si>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</si>
  <si>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</si>
  <si>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</si>
  <si>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</si>
  <si>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</si>
  <si>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</si>
  <si>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</si>
  <si>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</si>
  <si>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</si>
  <si>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</si>
  <si>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</si>
  <si>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</si>
  <si>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</si>
  <si>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</si>
  <si>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</si>
  <si>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</si>
  <si>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</si>
  <si>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</si>
  <si>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</si>
  <si>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</si>
  <si>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</si>
  <si>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</si>
  <si>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</si>
  <si>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</si>
  <si>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</si>
  <si>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</si>
  <si>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</si>
  <si>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</si>
  <si>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</si>
  <si>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</si>
  <si>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</si>
  <si>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</si>
  <si>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</si>
  <si>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</si>
  <si>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</si>
  <si>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</si>
  <si>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</si>
  <si>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</si>
  <si>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</si>
  <si>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</si>
  <si>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ND 1</t>
  </si>
  <si>
    <t>Faqe 2</t>
  </si>
  <si>
    <t xml:space="preserve"> </t>
  </si>
  <si>
    <t>7. KRYEGJËJA</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</si>
  <si>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</si>
  <si>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</si>
  <si>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</si>
  <si>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</si>
  <si>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</si>
  <si>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</si>
  <si>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</si>
  <si>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</si>
  <si>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</si>
  <si>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</si>
  <si>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</si>
  <si>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</si>
  <si>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</si>
  <si>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</si>
  <si>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</si>
  <si>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</si>
  <si>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</si>
  <si>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Mënyra e pagesës</t>
  </si>
  <si>
    <t xml:space="preserve"> </t>
  </si>
  <si>
    <t xml:space="preserve"> </t>
  </si>
  <si>
    <t xml:space="preserve"> </t>
  </si>
  <si>
    <t xml:space="preserve"> </t>
  </si>
  <si>
    <t>Buxheti</t>
  </si>
  <si>
    <t xml:space="preserve"> </t>
  </si>
  <si>
    <t xml:space="preserve"> </t>
  </si>
  <si>
    <t>Numri i pagesave në vit</t>
  </si>
  <si>
    <t xml:space="preserve"> </t>
  </si>
  <si>
    <t xml:space="preserve"> </t>
  </si>
  <si>
    <t xml:space="preserve"> </t>
  </si>
  <si>
    <t>Kryegjëja në shuma të barabarta</t>
  </si>
  <si>
    <t xml:space="preserve"> </t>
  </si>
  <si>
    <t xml:space="preserve"> </t>
  </si>
  <si>
    <t xml:space="preserve"> </t>
  </si>
  <si>
    <t xml:space="preserve"> </t>
  </si>
  <si>
    <t>Po</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</si>
  <si>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</si>
  <si>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</si>
  <si>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</si>
  <si>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</si>
  <si>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</si>
  <si>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</si>
  <si>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</si>
  <si>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</si>
  <si>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</si>
  <si>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</si>
  <si>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</si>
  <si>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</si>
  <si>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</si>
  <si>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</si>
  <si>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</si>
  <si>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</si>
  <si>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</si>
  <si>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</si>
  <si>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</si>
  <si>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</si>
  <si>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Numri i përgjithshëm i pagesave</t>
  </si>
  <si>
    <t xml:space="preserve"> </t>
  </si>
  <si>
    <t xml:space="preserve"> </t>
  </si>
  <si>
    <t xml:space="preserve"> </t>
  </si>
  <si>
    <t>Pagesa të parregullta të kryegjësë/*</t>
  </si>
  <si>
    <t xml:space="preserve"> </t>
  </si>
  <si>
    <t xml:space="preserve"> </t>
  </si>
  <si>
    <t>Jo</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</si>
  <si>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</si>
  <si>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</si>
  <si>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</si>
  <si>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</si>
  <si>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</si>
  <si>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</si>
  <si>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</si>
  <si>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</si>
  <si>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</si>
  <si>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</si>
  <si>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</si>
  <si>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</si>
  <si>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Shuma e anuitetit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</si>
  <si>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</si>
  <si>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</si>
  <si>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</si>
  <si>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</si>
  <si>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</si>
  <si>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</si>
  <si>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</si>
  <si>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</si>
  <si>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</si>
  <si>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</si>
  <si>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</si>
  <si>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</si>
  <si>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</si>
  <si>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Anuiteti</t>
  </si>
  <si>
    <t xml:space="preserve"> </t>
  </si>
  <si>
    <t xml:space="preserve"> </t>
  </si>
  <si>
    <t xml:space="preserve"> </t>
  </si>
  <si>
    <t xml:space="preserve"> </t>
  </si>
  <si>
    <t>Data e parë e pagesës</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</si>
  <si>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</si>
  <si>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</si>
  <si>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</si>
  <si>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</si>
  <si>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</si>
  <si>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</si>
  <si>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</si>
  <si>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</si>
  <si>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</si>
  <si>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</si>
  <si>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</si>
  <si>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</si>
  <si>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</si>
  <si>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</si>
  <si>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</si>
  <si>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</si>
  <si>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</si>
  <si>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</si>
  <si>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</si>
  <si>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</si>
  <si>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</si>
  <si>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</si>
  <si>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</si>
  <si>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Në një shumë</t>
  </si>
  <si>
    <t xml:space="preserve"> </t>
  </si>
  <si>
    <t xml:space="preserve"> </t>
  </si>
  <si>
    <t xml:space="preserve"> </t>
  </si>
  <si>
    <t xml:space="preserve"> </t>
  </si>
  <si>
    <t xml:space="preserve"> </t>
  </si>
  <si>
    <t xml:space="preserve"> </t>
  </si>
  <si>
    <t>Data e fundit e pagesës</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</si>
  <si>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</si>
  <si>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</si>
  <si>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</si>
  <si>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</si>
  <si>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</si>
  <si>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</si>
  <si>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</si>
  <si>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</si>
  <si>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</si>
  <si>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</si>
  <si>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</si>
  <si>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</si>
  <si>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</si>
  <si>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</si>
  <si>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</si>
  <si>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</si>
  <si>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</si>
  <si>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</si>
  <si>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</si>
  <si>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</si>
  <si>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</si>
  <si>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</si>
  <si>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</si>
  <si>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Përdorimi individual</t>
  </si>
  <si>
    <t xml:space="preserve"> </t>
  </si>
  <si>
    <t>Numri i muajve</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</si>
  <si>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</si>
  <si>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</si>
  <si>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</si>
  <si>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</si>
  <si>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</si>
  <si>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</si>
  <si>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</si>
  <si>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</si>
  <si>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</si>
  <si>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</si>
  <si>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</si>
  <si>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
  </si>
  <si>
    <t>Dokumenteve u bashëngjitet plani i pagesës</t>
  </si>
  <si>
    <t xml:space="preserve"> </t>
  </si>
  <si>
    <t xml:space="preserve"> </t>
  </si>
  <si>
    <t xml:space="preserve"> </t>
  </si>
  <si>
    <t xml:space="preserve"> </t>
  </si>
  <si>
    <t xml:space="preserve"> </t>
  </si>
  <si>
    <t xml:space="preserve"> </t>
  </si>
  <si>
    <t xml:space="preserve"> </t>
  </si>
  <si>
    <t xml:space="preserve"> </t>
  </si>
  <si>
    <t>8. INTERESI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</si>
  <si>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</si>
  <si>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</si>
  <si>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</si>
  <si>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</si>
  <si>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</si>
  <si>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</si>
  <si>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</si>
  <si>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</si>
  <si>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</si>
  <si>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</si>
  <si>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</si>
  <si>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</si>
  <si>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</si>
  <si>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</si>
  <si>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</si>
  <si>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</si>
  <si>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</si>
  <si>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</si>
  <si>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Lloji i normës së interesit</t>
  </si>
  <si>
    <t>Shuma e normës së interesit</t>
  </si>
  <si>
    <t>Marzha</t>
  </si>
  <si>
    <t>Data e parë e pagesës</t>
  </si>
  <si>
    <t>Data e fundit e pagesës</t>
  </si>
  <si>
    <t xml:space="preserve"> </t>
  </si>
  <si>
    <t xml:space="preserve"> </t>
  </si>
  <si>
    <t xml:space="preserve"> </t>
  </si>
  <si>
    <t xml:space="preserve"> </t>
  </si>
  <si>
    <t>%</t>
  </si>
  <si>
    <t xml:space="preserve"> </t>
  </si>
  <si>
    <t>%</t>
  </si>
  <si>
    <t xml:space="preserve"> </t>
  </si>
  <si>
    <t xml:space="preserve"> </t>
  </si>
  <si>
    <t xml:space="preserve"> </t>
  </si>
  <si>
    <t xml:space="preserve"> </t>
  </si>
  <si>
    <t xml:space="preserve"> </t>
  </si>
  <si>
    <t xml:space="preserve"> </t>
  </si>
  <si>
    <t>Kamatvonesa</t>
  </si>
  <si>
    <t>Shuma e normës së interesit</t>
  </si>
  <si>
    <t>Marzha</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</si>
  <si>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</si>
  <si>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</si>
  <si>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</si>
  <si>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</si>
  <si>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</si>
  <si>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</si>
  <si>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</si>
  <si>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</si>
  <si>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</si>
  <si>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</si>
  <si>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</si>
  <si>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
  </si>
  <si>
    <t xml:space="preserve"> </t>
  </si>
  <si>
    <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</si>
  <si>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</si>
  <si>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</si>
  <si>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</si>
  <si>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</si>
  <si>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</si>
  <si>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</si>
  <si>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</si>
  <si>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</si>
  <si>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</si>
  <si>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</si>
  <si>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</si>
  <si>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</si>
  <si>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</si>
  <si>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</si>
  <si>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Mënyra e llogaritjes së interesit</t>
  </si>
  <si>
    <t xml:space="preserve"> </t>
  </si>
  <si>
    <t xml:space="preserve"> </t>
  </si>
  <si>
    <t xml:space="preserve"> </t>
  </si>
  <si>
    <t xml:space="preserve"> </t>
  </si>
  <si>
    <t xml:space="preserve"> </t>
  </si>
  <si>
    <t xml:space="preserve"> </t>
  </si>
  <si>
    <t>Numri i pagesave në vit</t>
  </si>
  <si>
    <t xml:space="preserve"> </t>
  </si>
  <si>
    <t xml:space="preserve"> </t>
  </si>
  <si>
    <t xml:space="preserve"> </t>
  </si>
  <si>
    <t>Për muaj</t>
  </si>
  <si>
    <t xml:space="preserve"> </t>
  </si>
  <si>
    <t>Për vit</t>
  </si>
  <si>
    <t xml:space="preserve"> </t>
  </si>
  <si>
    <t xml:space="preserve"> </t>
  </si>
  <si>
    <t xml:space="preserve"> </t>
  </si>
  <si>
    <t xml:space="preserve"> </t>
  </si>
  <si>
    <t xml:space="preserve"> </t>
  </si>
  <si>
    <t xml:space="preserve"> </t>
  </si>
  <si>
    <t xml:space="preserve"> </t>
  </si>
  <si>
    <t xml:space="preserve"> </t>
  </si>
  <si>
    <t xml:space="preserve"> </t>
  </si>
  <si>
    <t xml:space="preserve">Me kalendar </t>
  </si>
  <si>
    <t xml:space="preserve"> </t>
  </si>
  <si>
    <t xml:space="preserve"> </t>
  </si>
  <si>
    <t>Me kalendar</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</si>
  <si>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</si>
  <si>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</si>
  <si>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</si>
  <si>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</si>
  <si>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</si>
  <si>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</si>
  <si>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</si>
  <si>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</si>
  <si>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</si>
  <si>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</si>
  <si>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</si>
  <si>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</si>
  <si>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30 ditë</t>
  </si>
  <si>
    <t xml:space="preserve"> </t>
  </si>
  <si>
    <t xml:space="preserve"> </t>
  </si>
  <si>
    <t xml:space="preserve"> </t>
  </si>
  <si>
    <t>360 ditë</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</si>
  <si>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</si>
  <si>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</si>
  <si>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</si>
  <si>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</si>
  <si>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</si>
  <si>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</si>
  <si>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</si>
  <si>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</si>
  <si>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</si>
  <si>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</si>
  <si>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</si>
  <si>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</si>
  <si>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</si>
  <si>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</si>
  <si>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</si>
  <si>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</si>
  <si>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</si>
  <si>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</si>
  <si>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</si>
  <si>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</si>
  <si>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</si>
  <si>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</si>
  <si>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</si>
  <si>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</si>
  <si>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9. SHPENZIME</t>
  </si>
  <si>
    <t>1. Vjetor</t>
  </si>
  <si>
    <t xml:space="preserve">2. Një herë </t>
  </si>
  <si>
    <t xml:space="preserve"> </t>
  </si>
  <si>
    <t xml:space="preserve"> </t>
  </si>
  <si>
    <t xml:space="preserve"> </t>
  </si>
  <si>
    <t>Për pjesën e papërdorur të kredisë</t>
  </si>
  <si>
    <t>%</t>
  </si>
  <si>
    <t xml:space="preserve"> </t>
  </si>
  <si>
    <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</si>
  <si>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</si>
  <si>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</si>
  <si>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</si>
  <si>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</si>
  <si>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</si>
  <si>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</si>
  <si>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</si>
  <si>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</si>
  <si>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</si>
  <si>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</si>
  <si>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</si>
  <si>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</si>
  <si>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</si>
  <si>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</si>
  <si>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</si>
  <si>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</si>
  <si>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</si>
  <si>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</si>
  <si>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</si>
  <si>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</si>
  <si>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</si>
  <si>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</si>
  <si>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</si>
  <si>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</si>
  <si>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Për menaxhimin e kredisë</t>
  </si>
  <si>
    <t>%</t>
  </si>
  <si>
    <t xml:space="preserve"> </t>
  </si>
  <si>
    <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</si>
  <si>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</si>
  <si>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</si>
  <si>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</si>
  <si>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</si>
  <si>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</si>
  <si>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</si>
  <si>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</si>
  <si>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</si>
  <si>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</si>
  <si>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</si>
  <si>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</si>
  <si>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</si>
  <si>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</si>
  <si>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</si>
  <si>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</si>
  <si>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</si>
  <si>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</si>
  <si>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</si>
  <si>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</si>
  <si>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</si>
  <si>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</si>
  <si>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</si>
  <si>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</si>
  <si>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</si>
  <si>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Për organizimin e kredisë</t>
  </si>
  <si>
    <t>%</t>
  </si>
  <si>
    <t xml:space="preserve"> </t>
  </si>
  <si>
    <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</si>
  <si>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</si>
  <si>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</si>
  <si>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</si>
  <si>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</si>
  <si>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</si>
  <si>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</si>
  <si>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</si>
  <si>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</si>
  <si>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</si>
  <si>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</si>
  <si>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</si>
  <si>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</si>
  <si>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</si>
  <si>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</si>
  <si>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</si>
  <si>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</si>
  <si>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</si>
  <si>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</si>
  <si>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</si>
  <si>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</si>
  <si>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</si>
  <si>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</si>
  <si>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</si>
  <si>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</si>
  <si>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Shpenzime tjera</t>
  </si>
  <si>
    <t>%</t>
  </si>
  <si>
    <t xml:space="preserve"> </t>
  </si>
  <si>
    <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</si>
  <si>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</si>
  <si>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</si>
  <si>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</si>
  <si>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</si>
  <si>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</si>
  <si>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</si>
  <si>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</si>
  <si>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</si>
  <si>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</si>
  <si>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</si>
  <si>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</si>
  <si>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</si>
  <si>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</si>
  <si>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</si>
  <si>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</si>
  <si>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</si>
  <si>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</si>
  <si>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</si>
  <si>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</si>
  <si>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</si>
  <si>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</si>
  <si>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</si>
  <si>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</si>
  <si>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</si>
  <si>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10. SHFRYTËZUES I KREDISË</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</si>
  <si>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</si>
  <si>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</si>
  <si>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</si>
  <si>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</si>
  <si>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</si>
  <si>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</si>
  <si>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</si>
  <si>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</si>
  <si>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</si>
  <si>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</si>
  <si>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</si>
  <si>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</si>
  <si>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</si>
  <si>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</si>
  <si>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</si>
  <si>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NVAQ</t>
  </si>
  <si>
    <t xml:space="preserve"> </t>
  </si>
  <si>
    <t xml:space="preserve"> </t>
  </si>
  <si>
    <t xml:space="preserve"> </t>
  </si>
  <si>
    <t xml:space="preserve"> </t>
  </si>
  <si>
    <t>Titulli/emri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</si>
  <si>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</si>
  <si>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</si>
  <si>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</si>
  <si>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</si>
  <si>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</si>
  <si>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</si>
  <si>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</si>
  <si>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</si>
  <si>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</si>
  <si>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</si>
  <si>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</si>
  <si>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</si>
  <si>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</si>
  <si>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</si>
  <si>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</si>
  <si>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</si>
  <si>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</si>
  <si>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</si>
  <si>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</si>
  <si>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</si>
  <si>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</si>
  <si>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</si>
  <si>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</si>
  <si>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</si>
  <si>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</si>
  <si>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</si>
  <si>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</si>
  <si>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Adresa / Selia</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</si>
  <si>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</si>
  <si>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</si>
  <si>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</si>
  <si>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</si>
  <si>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</si>
  <si>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</si>
  <si>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</si>
  <si>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</si>
  <si>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</si>
  <si>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</si>
  <si>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</si>
  <si>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</si>
  <si>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</si>
  <si>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</si>
  <si>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</si>
  <si>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</si>
  <si>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</si>
  <si>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</si>
  <si>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</si>
  <si>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</si>
  <si>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</si>
  <si>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</si>
  <si>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</si>
  <si>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</si>
  <si>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</si>
  <si>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</si>
  <si>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</si>
  <si>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</si>
  <si>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</si>
  <si>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</si>
  <si>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</si>
  <si>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</si>
  <si>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</si>
  <si>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</si>
  <si>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</si>
  <si>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</si>
  <si>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</si>
  <si>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</si>
  <si>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</si>
  <si>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</si>
  <si>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</si>
  <si>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11. INSTITUCIONI I HUAJ SIGURIMI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</si>
  <si>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</si>
  <si>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</si>
  <si>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</si>
  <si>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</si>
  <si>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</si>
  <si>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</si>
  <si>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</si>
  <si>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</si>
  <si>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</si>
  <si>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</si>
  <si>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</si>
  <si>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Kodi</t>
  </si>
  <si>
    <t xml:space="preserve"> </t>
  </si>
  <si>
    <t xml:space="preserve"> </t>
  </si>
  <si>
    <t>Emërimi</t>
  </si>
  <si>
    <t xml:space="preserve"> </t>
  </si>
  <si>
    <t xml:space="preserve"> </t>
  </si>
  <si>
    <t>Selia</t>
  </si>
  <si>
    <t xml:space="preserve"> </t>
  </si>
  <si>
    <t>Shteti</t>
  </si>
  <si>
    <t>Përqindja e sigurimit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</si>
  <si>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</si>
  <si>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</si>
  <si>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</si>
  <si>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</si>
  <si>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</si>
  <si>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</si>
  <si>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</si>
  <si>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</si>
  <si>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</si>
  <si>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</si>
  <si>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</si>
  <si>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</si>
  <si>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</si>
  <si>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</si>
  <si>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</si>
  <si>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</si>
  <si>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</si>
  <si>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</si>
  <si>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</si>
  <si>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</si>
  <si>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</si>
  <si>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</si>
  <si>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</si>
  <si>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</si>
  <si>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</si>
  <si>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</si>
  <si>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</si>
  <si>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</si>
  <si>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</si>
  <si>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</si>
  <si>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</si>
  <si>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</si>
  <si>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</si>
  <si>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</si>
  <si>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</si>
  <si>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</si>
  <si>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</si>
  <si>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12. RAPORTUESI PËR APLIKIMIN</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</si>
  <si>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</si>
  <si>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</si>
  <si>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</si>
  <si>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</si>
  <si>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</si>
  <si>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</si>
  <si>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</si>
  <si>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</si>
  <si>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</si>
  <si>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</si>
  <si>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</si>
  <si>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</si>
  <si>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</si>
  <si>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</si>
  <si>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NVAQ</t>
  </si>
  <si>
    <t xml:space="preserve"> </t>
  </si>
  <si>
    <t xml:space="preserve"> </t>
  </si>
  <si>
    <t xml:space="preserve"> </t>
  </si>
  <si>
    <t xml:space="preserve"> </t>
  </si>
  <si>
    <t xml:space="preserve"> </t>
  </si>
  <si>
    <t xml:space="preserve"> </t>
  </si>
  <si>
    <t>Titulli/emri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</si>
  <si>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</si>
  <si>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</si>
  <si>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</si>
  <si>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</si>
  <si>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</si>
  <si>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</si>
  <si>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</si>
  <si>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</si>
  <si>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</si>
  <si>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</si>
  <si>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</si>
  <si>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</si>
  <si>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</si>
  <si>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</si>
  <si>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</si>
  <si>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</si>
  <si>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</si>
  <si>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</si>
  <si>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</si>
  <si>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</si>
  <si>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</si>
  <si>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</si>
  <si>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</si>
  <si>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</si>
  <si>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</si>
  <si>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</si>
  <si>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</si>
  <si>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</si>
  <si>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Adresa / Selia</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</si>
  <si>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</si>
  <si>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</si>
  <si>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</si>
  <si>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</si>
  <si>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</si>
  <si>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</si>
  <si>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</si>
  <si>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</si>
  <si>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</si>
  <si>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</si>
  <si>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</si>
  <si>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</si>
  <si>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</si>
  <si>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</si>
  <si>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</si>
  <si>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</si>
  <si>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</si>
  <si>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</si>
  <si>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</si>
  <si>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</si>
  <si>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2 Personi për kontakt:</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</si>
  <si>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</si>
  <si>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</si>
  <si>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</si>
  <si>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</si>
  <si>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</si>
  <si>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</si>
  <si>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</si>
  <si>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</si>
  <si>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</si>
  <si>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</si>
  <si>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</si>
  <si>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</si>
  <si>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</si>
  <si>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</si>
  <si>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</si>
  <si>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</si>
  <si>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</si>
  <si>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Emri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</si>
  <si>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</si>
  <si>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</si>
  <si>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</si>
  <si>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</si>
  <si>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</si>
  <si>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</si>
  <si>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</si>
  <si>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</si>
  <si>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</si>
  <si>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</si>
  <si>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</si>
  <si>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</si>
  <si>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Telefon</t>
  </si>
  <si>
    <t>Faks</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</si>
  <si>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</si>
  <si>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</si>
  <si>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</si>
  <si>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</si>
  <si>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</si>
  <si>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</si>
  <si>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</si>
  <si>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</si>
  <si>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</si>
  <si>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</si>
  <si>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</si>
  <si>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e- mail</t>
  </si>
  <si>
    <t xml:space="preserve"> </t>
  </si>
  <si>
    <t xml:space="preserve"> </t>
  </si>
  <si>
    <t xml:space="preserve"> </t>
  </si>
  <si>
    <t xml:space="preserve"> </t>
  </si>
  <si>
    <t xml:space="preserve"> </t>
  </si>
  <si>
    <t>Nënshkrimi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</si>
  <si>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</si>
  <si>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</si>
  <si>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</si>
  <si>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</si>
  <si>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</si>
  <si>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</si>
  <si>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</si>
  <si>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</si>
  <si>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</si>
  <si>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</si>
  <si>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</si>
  <si>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</si>
  <si>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</si>
  <si>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</si>
  <si>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</si>
  <si>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</si>
  <si>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</si>
  <si>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</si>
  <si>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</si>
  <si>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</si>
  <si>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</si>
  <si>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</si>
  <si>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</si>
  <si>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13. SHËNIM</t>
  </si>
  <si>
    <t xml:space="preserve"> </t>
  </si>
  <si>
    <t xml:space="preserve"> </t>
  </si>
  <si>
    <t xml:space="preserve"> </t>
  </si>
  <si>
    <t xml:space="preserve"> </t>
  </si>
  <si>
    <t xml:space="preserve"> </t>
  </si>
  <si>
    <t xml:space="preserve"> </t>
  </si>
  <si>
    <t>14. VËRTETIMI I APLIKIMIT - DEBITORI</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</si>
  <si>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</si>
  <si>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</si>
  <si>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</si>
  <si>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</si>
  <si>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</si>
  <si>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</si>
  <si>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</si>
  <si>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</si>
  <si>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</si>
  <si>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</si>
  <si>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</si>
  <si>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</si>
  <si>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</si>
  <si>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</si>
  <si>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</si>
  <si>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</si>
  <si>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</si>
  <si>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</si>
  <si>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</si>
  <si>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</si>
  <si>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</si>
  <si>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</si>
  <si>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</si>
  <si>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</si>
  <si>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</si>
  <si>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</si>
  <si>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</si>
  <si>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</si>
  <si>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</si>
  <si>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</si>
  <si>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</si>
  <si>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</si>
  <si>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</si>
  <si>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</si>
  <si>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</si>
  <si>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</si>
  <si>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</si>
  <si>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</si>
  <si>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</si>
  <si>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</si>
  <si>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</si>
  <si>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</si>
  <si>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</si>
  <si>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</si>
  <si>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</si>
  <si>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</si>
  <si>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</si>
  <si>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</si>
  <si>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</si>
  <si>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</si>
  <si>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</si>
  <si>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</si>
  <si>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</si>
  <si>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</si>
  <si>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</si>
  <si>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</si>
  <si>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</si>
  <si>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</si>
  <si>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</si>
  <si>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</si>
  <si>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</si>
  <si>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</si>
  <si>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</si>
  <si>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</si>
  <si>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</si>
  <si>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</si>
  <si>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</si>
  <si>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</si>
  <si>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</si>
  <si>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</si>
  <si>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</si>
  <si>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</si>
  <si>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</si>
  <si>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</si>
  <si>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</si>
  <si>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</si>
  <si>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</si>
  <si>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</si>
  <si>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</si>
  <si>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</si>
  <si>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Formulari ND 1 BPRM</t>
  </si>
  <si>
    <t xml:space="preserve">Të dhënat nga ky formular përdoren për qëllime statistikore. </t>
  </si>
  <si>
    <t>опис</t>
  </si>
  <si>
    <t>вид договор</t>
  </si>
  <si>
    <t>поврзаност</t>
  </si>
  <si>
    <t>поврзаност</t>
  </si>
  <si>
    <t>вид</t>
  </si>
  <si>
    <t>вид кредит</t>
  </si>
  <si>
    <t>опис</t>
  </si>
  <si>
    <t>обезбедување</t>
  </si>
  <si>
    <t>Број на отплати во годината</t>
  </si>
  <si>
    <t>Опис сектор должник(НД)/доверител(НП)</t>
  </si>
  <si>
    <t>Шифра</t>
  </si>
  <si>
    <t>Опис сектор кредитор(НД)/корисник(НП)</t>
  </si>
  <si>
    <t>Шифра</t>
  </si>
  <si>
    <t xml:space="preserve">Име на земја </t>
  </si>
  <si>
    <t>Шифра</t>
  </si>
  <si>
    <t>скратен назив</t>
  </si>
  <si>
    <t>шифра</t>
  </si>
  <si>
    <t>опис</t>
  </si>
  <si>
    <t>шифра</t>
  </si>
  <si>
    <t>REDOVNA</t>
  </si>
  <si>
    <t>IZMENA - 2</t>
  </si>
  <si>
    <t>BEZ</t>
  </si>
  <si>
    <t>FIKSNA</t>
  </si>
  <si>
    <t>VARIJABILNA</t>
  </si>
  <si>
    <t>DA/NE</t>
  </si>
  <si>
    <t>редовен</t>
  </si>
  <si>
    <t>0</t>
  </si>
  <si>
    <t>кога нема поврзаност помеѓу кредиторот и должникот</t>
  </si>
  <si>
    <t xml:space="preserve">Комерцијален кредит </t>
  </si>
  <si>
    <t>01</t>
  </si>
  <si>
    <t>Емство</t>
  </si>
  <si>
    <t>Јавни нефинансиски друштва</t>
  </si>
  <si>
    <t>11001</t>
  </si>
  <si>
    <t>Јавни нефинансиски друштва</t>
  </si>
  <si>
    <t>31001</t>
  </si>
  <si>
    <t>Авганистан</t>
  </si>
  <si>
    <t>004</t>
  </si>
  <si>
    <t>EUR</t>
  </si>
  <si>
    <t>978</t>
  </si>
  <si>
    <t>Без камата</t>
  </si>
  <si>
    <t>FIKSNA KAMATA</t>
  </si>
  <si>
    <t>рамковен</t>
  </si>
  <si>
    <t>кога кредиторот учествува со повеќе од 50% во капиталот на должникот - вредноста во полето „Учество“ треба да биде еднаква или поголема од 51%</t>
  </si>
  <si>
    <t xml:space="preserve">Стоковен кредит </t>
  </si>
  <si>
    <t>02</t>
  </si>
  <si>
    <t xml:space="preserve">Гаранција </t>
  </si>
  <si>
    <t>Домашни приватни нефинансиски друштва</t>
  </si>
  <si>
    <t>11002</t>
  </si>
  <si>
    <t>Приватни нефинансиски друштва</t>
  </si>
  <si>
    <t>31002</t>
  </si>
  <si>
    <t>Австралија</t>
  </si>
  <si>
    <t>036</t>
  </si>
  <si>
    <t>USD</t>
  </si>
  <si>
    <t>840</t>
  </si>
  <si>
    <t>Фиксна стапка</t>
  </si>
  <si>
    <t>MARZA</t>
  </si>
  <si>
    <t>редовен како дел од рамковен</t>
  </si>
  <si>
    <t>кога кредиторот учествува со повеќе од 10% во капиталот на должникот - вредноста во полето „Учество“ треба да биде поголема од 10% а помала од 51%</t>
  </si>
  <si>
    <t xml:space="preserve">Финансиски кредит (заем) </t>
  </si>
  <si>
    <t>03</t>
  </si>
  <si>
    <t>Меница</t>
  </si>
  <si>
    <t>Нефинансиски друштва контролирани од странство</t>
  </si>
  <si>
    <t>11003</t>
  </si>
  <si>
    <t>Централна банка</t>
  </si>
  <si>
    <t>321</t>
  </si>
  <si>
    <t>Австрија</t>
  </si>
  <si>
    <t>040</t>
  </si>
  <si>
    <t>CHF</t>
  </si>
  <si>
    <t>756</t>
  </si>
  <si>
    <t>ЕУРИБОР1 м</t>
  </si>
  <si>
    <t>0801</t>
  </si>
  <si>
    <t>линија</t>
  </si>
  <si>
    <t>кога должникот учествува со повеќе од 50% во капиталот на кредиторот - вредноста во полето „Учество“ треба да биде еднаква или поголема од 51%</t>
  </si>
  <si>
    <t xml:space="preserve">Издавање должничка хартија од вредност </t>
  </si>
  <si>
    <t>05</t>
  </si>
  <si>
    <t xml:space="preserve">Сопствена меница </t>
  </si>
  <si>
    <t>Централна банка</t>
  </si>
  <si>
    <t>121</t>
  </si>
  <si>
    <t>Јавни монетрано - финансиски институции</t>
  </si>
  <si>
    <t>32201</t>
  </si>
  <si>
    <t>Азербејџан</t>
  </si>
  <si>
    <t>031</t>
  </si>
  <si>
    <t>AUD</t>
  </si>
  <si>
    <t>036</t>
  </si>
  <si>
    <t>ЕУРИБОР2 м</t>
  </si>
  <si>
    <t>0802</t>
  </si>
  <si>
    <t>револвинг</t>
  </si>
  <si>
    <t>кога должникот учествува со повеќе од 10% во капиталот на кредиторот - вредноста во полето „Учество“ треба да биде поголема од 10% а помала од 51%</t>
  </si>
  <si>
    <t xml:space="preserve">Договор за повторен откуп на хартија од вредност (репо-договор) </t>
  </si>
  <si>
    <t>06</t>
  </si>
  <si>
    <t>Хипотека</t>
  </si>
  <si>
    <t>Јавни друштва кои прибираат депозити освен централна банка</t>
  </si>
  <si>
    <t>12201</t>
  </si>
  <si>
    <t>Приватни монетрано - финансиски институции</t>
  </si>
  <si>
    <t>32202</t>
  </si>
  <si>
    <t>Аландски Острови</t>
  </si>
  <si>
    <t>CAD</t>
  </si>
  <si>
    <t>124</t>
  </si>
  <si>
    <t>ЕУРИБОР3 м</t>
  </si>
  <si>
    <t>0803</t>
  </si>
  <si>
    <t>ZADOCNETA</t>
  </si>
  <si>
    <t>IZMENA - 2</t>
  </si>
  <si>
    <t>BEZ</t>
  </si>
  <si>
    <t>FIKSNA</t>
  </si>
  <si>
    <t>VARIJABILNA</t>
  </si>
  <si>
    <t>DA/NE</t>
  </si>
  <si>
    <t>реорганизирање</t>
  </si>
  <si>
    <t>кога должникот и кредиторот се хоризонтално поврзани во рамките на иста групација на директен инвеститор - нерезидент</t>
  </si>
  <si>
    <t xml:space="preserve">Субординиран заем </t>
  </si>
  <si>
    <t>07</t>
  </si>
  <si>
    <t xml:space="preserve">Депозити </t>
  </si>
  <si>
    <t>Домашни приватни друштва кои прибираат депозити освен централна банка</t>
  </si>
  <si>
    <t>12202</t>
  </si>
  <si>
    <t>Јавни фондови на пазарот на пари</t>
  </si>
  <si>
    <t>32301</t>
  </si>
  <si>
    <t>Албанија</t>
  </si>
  <si>
    <t>008</t>
  </si>
  <si>
    <t>GBP</t>
  </si>
  <si>
    <t>826</t>
  </si>
  <si>
    <t>ЕУРИБОР4 м</t>
  </si>
  <si>
    <t>0804</t>
  </si>
  <si>
    <t>FIKSNA KAMATA</t>
  </si>
  <si>
    <t>должнички хартии од вредност</t>
  </si>
  <si>
    <t>кога должникот и кредиторот се хоризонтално поврзани во рамките на иста групација на директен инвеститор - резидент</t>
  </si>
  <si>
    <t>Синдициран заем</t>
  </si>
  <si>
    <t>08</t>
  </si>
  <si>
    <t xml:space="preserve">Останати </t>
  </si>
  <si>
    <t>Друштва кои прибираат депозити освен центр. банка контрол. од странство</t>
  </si>
  <si>
    <t>12203</t>
  </si>
  <si>
    <t>Приватни фондови на пазарот на пари</t>
  </si>
  <si>
    <t>32302</t>
  </si>
  <si>
    <t>Алжир</t>
  </si>
  <si>
    <t>012</t>
  </si>
  <si>
    <t>MKD</t>
  </si>
  <si>
    <t>807</t>
  </si>
  <si>
    <t>ЕУРИБОР5 м</t>
  </si>
  <si>
    <t>0805</t>
  </si>
  <si>
    <t>MARZA</t>
  </si>
  <si>
    <t>преземање долг</t>
  </si>
  <si>
    <t>кога должникот и кредиторот се вертикално поврзани во рамките на иста групација на директен инвеститор - нерезидент</t>
  </si>
  <si>
    <t xml:space="preserve">Распределба на СПВ </t>
  </si>
  <si>
    <t>09</t>
  </si>
  <si>
    <t xml:space="preserve">Залог за движнини </t>
  </si>
  <si>
    <t>Јавни фондови на пазарот на пари</t>
  </si>
  <si>
    <t>12301</t>
  </si>
  <si>
    <t>Јавни инвестицкиски фондови на непаричниот пазар</t>
  </si>
  <si>
    <t>32401</t>
  </si>
  <si>
    <t>Американска Самоа</t>
  </si>
  <si>
    <t>016</t>
  </si>
  <si>
    <t>BGN</t>
  </si>
  <si>
    <t>975</t>
  </si>
  <si>
    <t>ЕУРИБОР6 м</t>
  </si>
  <si>
    <t>0806</t>
  </si>
  <si>
    <t>кога должникот и кредиторот се вертикално поврзани во рамките на иста групација на директен инвеститор - резидент</t>
  </si>
  <si>
    <t xml:space="preserve">Финансиски лизинг </t>
  </si>
  <si>
    <t>10</t>
  </si>
  <si>
    <t xml:space="preserve">Залог на хартии од вредност </t>
  </si>
  <si>
    <t>Домашни приватни фондови на пазарот на пари</t>
  </si>
  <si>
    <t>12302</t>
  </si>
  <si>
    <t>Приватни инвестицкиски фондови на непаричниот пазар</t>
  </si>
  <si>
    <t>32402</t>
  </si>
  <si>
    <t>Ангвила</t>
  </si>
  <si>
    <t>660</t>
  </si>
  <si>
    <t>BRL</t>
  </si>
  <si>
    <t>986</t>
  </si>
  <si>
    <t>ЕУРИБОР7 м</t>
  </si>
  <si>
    <t>0807</t>
  </si>
  <si>
    <t>Фондови на пазарот на пари контролирани од странство</t>
  </si>
  <si>
    <t>12303</t>
  </si>
  <si>
    <t>Други јавни финансиски посредници освен осигурителни друштва и пензиски фондови</t>
  </si>
  <si>
    <t>32501</t>
  </si>
  <si>
    <t>Ангола</t>
  </si>
  <si>
    <t>024</t>
  </si>
  <si>
    <t>CNY</t>
  </si>
  <si>
    <t>156</t>
  </si>
  <si>
    <t>ЕУРИБОР8 м</t>
  </si>
  <si>
    <t>0808</t>
  </si>
  <si>
    <t>намена на кредитот</t>
  </si>
  <si>
    <t>Јавни инвестициски фондови на непаричниот пазар</t>
  </si>
  <si>
    <t>12401</t>
  </si>
  <si>
    <t>Други приватни фин. посредници освен осигурителни друштва и пензиски фондови</t>
  </si>
  <si>
    <t>32502</t>
  </si>
  <si>
    <t>Андора</t>
  </si>
  <si>
    <t>020</t>
  </si>
  <si>
    <t>CZK</t>
  </si>
  <si>
    <t>203</t>
  </si>
  <si>
    <t>ЕУРИБОР 9 м</t>
  </si>
  <si>
    <t>0809</t>
  </si>
  <si>
    <t xml:space="preserve">Комерцијален кредит </t>
  </si>
  <si>
    <t>01</t>
  </si>
  <si>
    <t>Домашни приватни инвестициски фондови на непаричниот пазар</t>
  </si>
  <si>
    <t>12402</t>
  </si>
  <si>
    <t>Јавни помошни финансиски институции</t>
  </si>
  <si>
    <t>32601</t>
  </si>
  <si>
    <t>Антарктик</t>
  </si>
  <si>
    <t>010</t>
  </si>
  <si>
    <t>DKK</t>
  </si>
  <si>
    <t>208</t>
  </si>
  <si>
    <t>ЕУРИБОР10 м</t>
  </si>
  <si>
    <t>0810</t>
  </si>
  <si>
    <t xml:space="preserve">Увоз на опрема </t>
  </si>
  <si>
    <t>01</t>
  </si>
  <si>
    <t>Инвестициски фондови на непаричниот пазар контролирани од странство</t>
  </si>
  <si>
    <t>12403</t>
  </si>
  <si>
    <t>Приватни помошни финансиски институции</t>
  </si>
  <si>
    <t>32602</t>
  </si>
  <si>
    <t>Антигва и Барбуда</t>
  </si>
  <si>
    <t>028</t>
  </si>
  <si>
    <t>HKD</t>
  </si>
  <si>
    <t>344</t>
  </si>
  <si>
    <t>ЕУРИБОР11 м</t>
  </si>
  <si>
    <t>0811</t>
  </si>
  <si>
    <t xml:space="preserve">Увоз на суровини и репроматеријали </t>
  </si>
  <si>
    <t>05</t>
  </si>
  <si>
    <t>Јавни други финансиски посредници освен осигу. друштва и пензиски фондови</t>
  </si>
  <si>
    <t>12501</t>
  </si>
  <si>
    <t>Јавни затворени финансиски институции и позајмувачи на пари</t>
  </si>
  <si>
    <t>32701</t>
  </si>
  <si>
    <t>Аргентина</t>
  </si>
  <si>
    <t>032</t>
  </si>
  <si>
    <t>HRK</t>
  </si>
  <si>
    <t>191</t>
  </si>
  <si>
    <t>ЕУРИБОР12 м</t>
  </si>
  <si>
    <t>0812</t>
  </si>
  <si>
    <t xml:space="preserve">Примени услуги </t>
  </si>
  <si>
    <t>09</t>
  </si>
  <si>
    <t>Домашни приватни други финан. посредници освен осиг. друштва и пенз. фондови</t>
  </si>
  <si>
    <t>12502</t>
  </si>
  <si>
    <t>Приватни затворени финансиски институции и позајмувачи на пари</t>
  </si>
  <si>
    <t>32702</t>
  </si>
  <si>
    <t>Аруба</t>
  </si>
  <si>
    <t>HUF</t>
  </si>
  <si>
    <t>348</t>
  </si>
  <si>
    <t>ЛИБОР 1 м</t>
  </si>
  <si>
    <t>0101</t>
  </si>
  <si>
    <t xml:space="preserve">Увоз на стока за широка потрошувачка </t>
  </si>
  <si>
    <t>10</t>
  </si>
  <si>
    <t>Др. финан. поср. и освен осигу. друштва и пенз. фондови контрол. од странство</t>
  </si>
  <si>
    <t>12503</t>
  </si>
  <si>
    <t>Јавни осигурителни друштва</t>
  </si>
  <si>
    <t>32801</t>
  </si>
  <si>
    <t>Бангладеш</t>
  </si>
  <si>
    <t>050</t>
  </si>
  <si>
    <t>IDR</t>
  </si>
  <si>
    <t>360</t>
  </si>
  <si>
    <t>ЛИБОР 2 м</t>
  </si>
  <si>
    <t>0102</t>
  </si>
  <si>
    <t xml:space="preserve">Аванс </t>
  </si>
  <si>
    <t>20</t>
  </si>
  <si>
    <t>Јавни помошни финансиски институции</t>
  </si>
  <si>
    <t>12601</t>
  </si>
  <si>
    <t>Приватни осигурителни друштва</t>
  </si>
  <si>
    <t>32802</t>
  </si>
  <si>
    <t>Барбадос</t>
  </si>
  <si>
    <t>052</t>
  </si>
  <si>
    <t>ILS</t>
  </si>
  <si>
    <t>376</t>
  </si>
  <si>
    <t>ЛИБОР 3 м</t>
  </si>
  <si>
    <t>0103</t>
  </si>
  <si>
    <t xml:space="preserve">Инвестициски вложувања </t>
  </si>
  <si>
    <t>27</t>
  </si>
  <si>
    <t>Домашни приватни помошни финансиски институции</t>
  </si>
  <si>
    <t>12602</t>
  </si>
  <si>
    <t>Јавни пензиски фондови</t>
  </si>
  <si>
    <t>32901</t>
  </si>
  <si>
    <t>Бахами</t>
  </si>
  <si>
    <t>044</t>
  </si>
  <si>
    <t>INR</t>
  </si>
  <si>
    <t>356</t>
  </si>
  <si>
    <t>ЛИБОР 4 м</t>
  </si>
  <si>
    <t>0104</t>
  </si>
  <si>
    <t>Помошни финансиски институции контролирани од странство</t>
  </si>
  <si>
    <t>12603</t>
  </si>
  <si>
    <t>Приватни пензиски фондови</t>
  </si>
  <si>
    <t>32902</t>
  </si>
  <si>
    <t>Бахреин</t>
  </si>
  <si>
    <t>048</t>
  </si>
  <si>
    <t>JPY</t>
  </si>
  <si>
    <t>392</t>
  </si>
  <si>
    <t>ЛИБОР 5 м</t>
  </si>
  <si>
    <t>0105</t>
  </si>
  <si>
    <t xml:space="preserve">Стоковен кредит </t>
  </si>
  <si>
    <t>02</t>
  </si>
  <si>
    <t>Јавни затворени финансиски институции и позајмувачи на пари</t>
  </si>
  <si>
    <t>12701</t>
  </si>
  <si>
    <t>Држава</t>
  </si>
  <si>
    <t>33</t>
  </si>
  <si>
    <t>Белгија</t>
  </si>
  <si>
    <t>056</t>
  </si>
  <si>
    <t>KRW</t>
  </si>
  <si>
    <t>410</t>
  </si>
  <si>
    <t>ЛИБОР 6 м</t>
  </si>
  <si>
    <t>0106</t>
  </si>
  <si>
    <t xml:space="preserve">Плаќања врз основа на увоз на опрема </t>
  </si>
  <si>
    <t>01</t>
  </si>
  <si>
    <t>Домашни приватни затворени финансиски институции и позајмувачи на пари</t>
  </si>
  <si>
    <t>12702</t>
  </si>
  <si>
    <t>Централна влада</t>
  </si>
  <si>
    <t>3311</t>
  </si>
  <si>
    <t>Белизе</t>
  </si>
  <si>
    <t>084</t>
  </si>
  <si>
    <t>MXN</t>
  </si>
  <si>
    <t>484</t>
  </si>
  <si>
    <t>ЛИБОР 7 м</t>
  </si>
  <si>
    <t>0107</t>
  </si>
  <si>
    <t xml:space="preserve">За јавни инфраструктурни проекти </t>
  </si>
  <si>
    <t>03</t>
  </si>
  <si>
    <t>Затворени финансиски институции и позајмувачи на пари контрол. од странство</t>
  </si>
  <si>
    <t>12703</t>
  </si>
  <si>
    <t>Локална самоуправа</t>
  </si>
  <si>
    <t>3313</t>
  </si>
  <si>
    <t>Белорусија</t>
  </si>
  <si>
    <t>MYR</t>
  </si>
  <si>
    <t>458</t>
  </si>
  <si>
    <t>ЛИБОР 8 м</t>
  </si>
  <si>
    <t>0108</t>
  </si>
  <si>
    <t xml:space="preserve">За јавна потрошувачка </t>
  </si>
  <si>
    <t>04</t>
  </si>
  <si>
    <t>Јавни осигурителни друштва</t>
  </si>
  <si>
    <t>12801</t>
  </si>
  <si>
    <t>Фондови за социјално осигурување</t>
  </si>
  <si>
    <t>3314</t>
  </si>
  <si>
    <t>Бенин</t>
  </si>
  <si>
    <t>NOK</t>
  </si>
  <si>
    <t>578</t>
  </si>
  <si>
    <t>ЛИБОР 9 м</t>
  </si>
  <si>
    <t>0109</t>
  </si>
  <si>
    <t>Плаќање врз основа на увоз на суровини и репроматеријали</t>
  </si>
  <si>
    <t>05</t>
  </si>
  <si>
    <t>Домашни приватни осигурителни друштва</t>
  </si>
  <si>
    <t>12802</t>
  </si>
  <si>
    <t>Домаќинства</t>
  </si>
  <si>
    <t>34</t>
  </si>
  <si>
    <t>Бермуди</t>
  </si>
  <si>
    <t>060</t>
  </si>
  <si>
    <t>NZD</t>
  </si>
  <si>
    <t>554</t>
  </si>
  <si>
    <t>ЛИБОР 10 м</t>
  </si>
  <si>
    <t>01010</t>
  </si>
  <si>
    <t xml:space="preserve">Плаќања врз основа на увоз на услуги </t>
  </si>
  <si>
    <t>09</t>
  </si>
  <si>
    <t>Осигурителни друштва контролирани од странство</t>
  </si>
  <si>
    <t>12803</t>
  </si>
  <si>
    <t>Непрофитни институции кои им служат на домаќинствата</t>
  </si>
  <si>
    <t>35</t>
  </si>
  <si>
    <t>Божиќен Остров</t>
  </si>
  <si>
    <t>PHP</t>
  </si>
  <si>
    <t>608</t>
  </si>
  <si>
    <t>ЛИБОР 11 м</t>
  </si>
  <si>
    <t>01011</t>
  </si>
  <si>
    <t xml:space="preserve">Плаќања врз основа на увоз на стока за широка потрошувачка </t>
  </si>
  <si>
    <t>10</t>
  </si>
  <si>
    <t>Јавни пензиски фондови</t>
  </si>
  <si>
    <t>12901</t>
  </si>
  <si>
    <t>Меѓународни финансиски организации</t>
  </si>
  <si>
    <t>36</t>
  </si>
  <si>
    <t>Боливија</t>
  </si>
  <si>
    <t>068</t>
  </si>
  <si>
    <t>PLN</t>
  </si>
  <si>
    <t>985</t>
  </si>
  <si>
    <t>ЛИБОР 12 м</t>
  </si>
  <si>
    <t>01012</t>
  </si>
  <si>
    <t xml:space="preserve">Инвестициски вложувања </t>
  </si>
  <si>
    <t>27</t>
  </si>
  <si>
    <t>Домашни приватни пензиски фондови</t>
  </si>
  <si>
    <t>12902</t>
  </si>
  <si>
    <t>Бонер, Сент Евстатиј и Саба</t>
  </si>
  <si>
    <t>RON</t>
  </si>
  <si>
    <t>946</t>
  </si>
  <si>
    <t>ММФ основна стапка</t>
  </si>
  <si>
    <t>Пензиски фондови контролирани од странство</t>
  </si>
  <si>
    <t>12903</t>
  </si>
  <si>
    <t>Босна и Херцеговина</t>
  </si>
  <si>
    <t>070</t>
  </si>
  <si>
    <t>RUB</t>
  </si>
  <si>
    <t>643</t>
  </si>
  <si>
    <t>ИБРД цена на квалификувано позајмување12 м</t>
  </si>
  <si>
    <t>0903</t>
  </si>
  <si>
    <t xml:space="preserve">Финансиски кредит (заем) </t>
  </si>
  <si>
    <t>03</t>
  </si>
  <si>
    <t>Држава</t>
  </si>
  <si>
    <t>13</t>
  </si>
  <si>
    <t>Боцвана</t>
  </si>
  <si>
    <t>072</t>
  </si>
  <si>
    <t>SDR</t>
  </si>
  <si>
    <t>960</t>
  </si>
  <si>
    <t>ИБРД цена на квалификувано позајмување 6 м</t>
  </si>
  <si>
    <t>0902</t>
  </si>
  <si>
    <t xml:space="preserve">Набавка на опрема </t>
  </si>
  <si>
    <t>01</t>
  </si>
  <si>
    <t>Централна влада</t>
  </si>
  <si>
    <t>1311</t>
  </si>
  <si>
    <t>Бразил</t>
  </si>
  <si>
    <t>076</t>
  </si>
  <si>
    <t>SEK</t>
  </si>
  <si>
    <t>752</t>
  </si>
  <si>
    <t>ИБРД цена на квалификувано позајмување 3 м</t>
  </si>
  <si>
    <t>0901</t>
  </si>
  <si>
    <t xml:space="preserve">За структурни реформи </t>
  </si>
  <si>
    <t>02</t>
  </si>
  <si>
    <t>Локална самоуправа</t>
  </si>
  <si>
    <t>1313</t>
  </si>
  <si>
    <t>Брегот на Слоновата Коска</t>
  </si>
  <si>
    <t>SGD</t>
  </si>
  <si>
    <t>702</t>
  </si>
  <si>
    <t xml:space="preserve">За јавни инфраструктурни проекти </t>
  </si>
  <si>
    <t>03</t>
  </si>
  <si>
    <t>Фондови за социјално осигурување</t>
  </si>
  <si>
    <t>1314</t>
  </si>
  <si>
    <t>Британска Територија на Индискиот Океан</t>
  </si>
  <si>
    <t>086</t>
  </si>
  <si>
    <t>THB</t>
  </si>
  <si>
    <t>764</t>
  </si>
  <si>
    <t xml:space="preserve">За јавна потрошувачка </t>
  </si>
  <si>
    <t>04</t>
  </si>
  <si>
    <t>Домаќинства</t>
  </si>
  <si>
    <t>14</t>
  </si>
  <si>
    <t>Британски Девствени Острови</t>
  </si>
  <si>
    <t>092</t>
  </si>
  <si>
    <t>TRY</t>
  </si>
  <si>
    <t>949</t>
  </si>
  <si>
    <t xml:space="preserve">Набавка на суровини и репроматеријали </t>
  </si>
  <si>
    <t>05</t>
  </si>
  <si>
    <t>Непрофитни институции кои им служат на домаќинствата</t>
  </si>
  <si>
    <t>15</t>
  </si>
  <si>
    <t>Брунеи Дарусалам</t>
  </si>
  <si>
    <t>096</t>
  </si>
  <si>
    <t>ZAR</t>
  </si>
  <si>
    <t>710</t>
  </si>
  <si>
    <t xml:space="preserve">За поддршка на платниот биланс </t>
  </si>
  <si>
    <t>06</t>
  </si>
  <si>
    <t>Бугарија</t>
  </si>
  <si>
    <t xml:space="preserve">Примени услуги </t>
  </si>
  <si>
    <t>09</t>
  </si>
  <si>
    <t>Буркина Фасо</t>
  </si>
  <si>
    <t xml:space="preserve">Набавка на стока за широка потрошувачка </t>
  </si>
  <si>
    <t>10</t>
  </si>
  <si>
    <t>Бурунди</t>
  </si>
  <si>
    <t xml:space="preserve">За отплата на претходно користени кредити </t>
  </si>
  <si>
    <t>22</t>
  </si>
  <si>
    <t>Бутан</t>
  </si>
  <si>
    <t>064</t>
  </si>
  <si>
    <t xml:space="preserve">Инвестициски вложувања </t>
  </si>
  <si>
    <t>27</t>
  </si>
  <si>
    <t>Вануату</t>
  </si>
  <si>
    <t xml:space="preserve">Потрошувачки кредит </t>
  </si>
  <si>
    <t>44</t>
  </si>
  <si>
    <t>Венецуела</t>
  </si>
  <si>
    <t xml:space="preserve">Купување акции во домашни фирми </t>
  </si>
  <si>
    <t>67</t>
  </si>
  <si>
    <t>Виетнам</t>
  </si>
  <si>
    <t xml:space="preserve">Работен капитал (обртни средства) </t>
  </si>
  <si>
    <t>69</t>
  </si>
  <si>
    <t>Волис и Футуна</t>
  </si>
  <si>
    <t xml:space="preserve">Репласирање на средствата </t>
  </si>
  <si>
    <t>71</t>
  </si>
  <si>
    <t>Габон</t>
  </si>
  <si>
    <t>Гамбија</t>
  </si>
  <si>
    <t xml:space="preserve">Издавање должничка хартија од вредност </t>
  </si>
  <si>
    <t>05</t>
  </si>
  <si>
    <t>Гана</t>
  </si>
  <si>
    <t>Издавање должнички хартии од вредност</t>
  </si>
  <si>
    <t>01</t>
  </si>
  <si>
    <t>Гваделупе</t>
  </si>
  <si>
    <t>Гватемала</t>
  </si>
  <si>
    <t xml:space="preserve">Договор за повторен откуп на хартија од вредност (репо-договор) </t>
  </si>
  <si>
    <t>06</t>
  </si>
  <si>
    <t>Гвинеја</t>
  </si>
  <si>
    <t xml:space="preserve">Договор за повторен откуп на хартии од вредност - репо-договори </t>
  </si>
  <si>
    <t>01</t>
  </si>
  <si>
    <t>Гвинеја - Бисао</t>
  </si>
  <si>
    <t>Германија</t>
  </si>
  <si>
    <t xml:space="preserve">Субординиран заем </t>
  </si>
  <si>
    <t>07</t>
  </si>
  <si>
    <t>Гернси</t>
  </si>
  <si>
    <t xml:space="preserve">Субординиран заем </t>
  </si>
  <si>
    <t>01</t>
  </si>
  <si>
    <t>Гибралтар</t>
  </si>
  <si>
    <t>Гијана</t>
  </si>
  <si>
    <t>Синдициран заем</t>
  </si>
  <si>
    <t>08</t>
  </si>
  <si>
    <t>Гренада</t>
  </si>
  <si>
    <t xml:space="preserve">Синдициран заем </t>
  </si>
  <si>
    <t>01</t>
  </si>
  <si>
    <t>Гренланд</t>
  </si>
  <si>
    <t>Грузија</t>
  </si>
  <si>
    <t xml:space="preserve">Распределба на СПВ </t>
  </si>
  <si>
    <t>09</t>
  </si>
  <si>
    <t>Грција</t>
  </si>
  <si>
    <t xml:space="preserve">За поддршка на платниот биланс </t>
  </si>
  <si>
    <t>01</t>
  </si>
  <si>
    <t>Гуам</t>
  </si>
  <si>
    <t>Данска</t>
  </si>
  <si>
    <t xml:space="preserve">Финансиски лизинг </t>
  </si>
  <si>
    <t>10</t>
  </si>
  <si>
    <t>Девствени Острови на САД</t>
  </si>
  <si>
    <t xml:space="preserve">Набавка на опрема </t>
  </si>
  <si>
    <t>01</t>
  </si>
  <si>
    <t>Демократска Народна Република Кореја</t>
  </si>
  <si>
    <t xml:space="preserve">Користење недвижности </t>
  </si>
  <si>
    <t>02</t>
  </si>
  <si>
    <t>Демократска Република Конго</t>
  </si>
  <si>
    <t>Доминика</t>
  </si>
  <si>
    <t>Доминиканска Република</t>
  </si>
  <si>
    <t>во еден износ_конторла</t>
  </si>
  <si>
    <t>Египет</t>
  </si>
  <si>
    <t>Еквадор</t>
  </si>
  <si>
    <t>nacin</t>
  </si>
  <si>
    <t>Екваторијална Гвинеја</t>
  </si>
  <si>
    <t>broj</t>
  </si>
  <si>
    <t>Ел Салвадор</t>
  </si>
  <si>
    <t>vkupen</t>
  </si>
  <si>
    <t>Еритреја</t>
  </si>
  <si>
    <t>prv</t>
  </si>
  <si>
    <t>Ерменија</t>
  </si>
  <si>
    <t>051</t>
  </si>
  <si>
    <t>posleden</t>
  </si>
  <si>
    <t>Естонија</t>
  </si>
  <si>
    <t>Етиопија</t>
  </si>
  <si>
    <t>Замбија</t>
  </si>
  <si>
    <t>начин на наплата</t>
  </si>
  <si>
    <t>Западна Сахара</t>
  </si>
  <si>
    <t>Зеленортски Острови</t>
  </si>
  <si>
    <t>Зимбабве</t>
  </si>
  <si>
    <t>Израел</t>
  </si>
  <si>
    <t>Индија</t>
  </si>
  <si>
    <t>Индонезија</t>
  </si>
  <si>
    <t>Ирак</t>
  </si>
  <si>
    <t>Ирска</t>
  </si>
  <si>
    <t>во еден износ_1_1</t>
  </si>
  <si>
    <t>Исламска Република Иран</t>
  </si>
  <si>
    <t>Исланд</t>
  </si>
  <si>
    <t>Италија</t>
  </si>
  <si>
    <t>Јамајка</t>
  </si>
  <si>
    <t>Јапонија</t>
  </si>
  <si>
    <t>Јемен</t>
  </si>
  <si>
    <t>Јордан</t>
  </si>
  <si>
    <t>Јужен Судан</t>
  </si>
  <si>
    <t>Јужна Африка</t>
  </si>
  <si>
    <t>Јужна Џорџија и Јужни Сендвички Острови</t>
  </si>
  <si>
    <t>Казахстан</t>
  </si>
  <si>
    <t>Кајмански Острови</t>
  </si>
  <si>
    <t>Камбоџа</t>
  </si>
  <si>
    <t>Камерун</t>
  </si>
  <si>
    <t>Канада</t>
  </si>
  <si>
    <t>Катар</t>
  </si>
  <si>
    <t>Кенија</t>
  </si>
  <si>
    <t>Кина</t>
  </si>
  <si>
    <t>Кинеска Провинција Тајван</t>
  </si>
  <si>
    <t>Кипар</t>
  </si>
  <si>
    <t>Киргистан</t>
  </si>
  <si>
    <t>Кирибати</t>
  </si>
  <si>
    <t>Кокосови (Келинг) Острови</t>
  </si>
  <si>
    <t>Колумбија</t>
  </si>
  <si>
    <t>Коморос</t>
  </si>
  <si>
    <t>Конго</t>
  </si>
  <si>
    <t>Косово</t>
  </si>
  <si>
    <t>Костарика</t>
  </si>
  <si>
    <t>Куба</t>
  </si>
  <si>
    <t>Кувајт</t>
  </si>
  <si>
    <t>Кукови Острови</t>
  </si>
  <si>
    <t>Куракао</t>
  </si>
  <si>
    <t>Латвија</t>
  </si>
  <si>
    <t>Лесото</t>
  </si>
  <si>
    <t>Либан</t>
  </si>
  <si>
    <t>Либерија</t>
  </si>
  <si>
    <t>Либиска Арапска Џамахирија</t>
  </si>
  <si>
    <t>Литванија</t>
  </si>
  <si>
    <t>Лихтенштајн</t>
  </si>
  <si>
    <t>Луксембург</t>
  </si>
  <si>
    <t>Мавританија</t>
  </si>
  <si>
    <t>Маврициус</t>
  </si>
  <si>
    <t>Мадагаскар</t>
  </si>
  <si>
    <t>Мајоти</t>
  </si>
  <si>
    <t>Макао</t>
  </si>
  <si>
    <t>Македонија</t>
  </si>
  <si>
    <t>Малави</t>
  </si>
  <si>
    <t>Малдиви</t>
  </si>
  <si>
    <t>Малезија</t>
  </si>
  <si>
    <t>Мали</t>
  </si>
  <si>
    <t>Мали Оддалечени Острови, САД</t>
  </si>
  <si>
    <t>Малта</t>
  </si>
  <si>
    <t>Мароко</t>
  </si>
  <si>
    <t>Мартиник</t>
  </si>
  <si>
    <t>Маршалски Острови</t>
  </si>
  <si>
    <t>Мексико</t>
  </si>
  <si>
    <t>Мијанмар</t>
  </si>
  <si>
    <t>Мозамбик</t>
  </si>
  <si>
    <t>Молдавија</t>
  </si>
  <si>
    <t>Монако</t>
  </si>
  <si>
    <t>Монголија</t>
  </si>
  <si>
    <t>Монсерат</t>
  </si>
  <si>
    <t>Намибија</t>
  </si>
  <si>
    <t>Народна Демократска Република Лаос</t>
  </si>
  <si>
    <t>Науру</t>
  </si>
  <si>
    <t>Непал</t>
  </si>
  <si>
    <t>Нигер</t>
  </si>
  <si>
    <t>Нигерија</t>
  </si>
  <si>
    <t>Никарагва</t>
  </si>
  <si>
    <t>Ниуе</t>
  </si>
  <si>
    <t>Нов Зеланд</t>
  </si>
  <si>
    <t>Нова Каледонија</t>
  </si>
  <si>
    <t>Норвешка</t>
  </si>
  <si>
    <t>Обединета Република Танзанија</t>
  </si>
  <si>
    <t>Обединети Арапски Емирати</t>
  </si>
  <si>
    <t>Обединето Кралство</t>
  </si>
  <si>
    <t>Окупирана Палестинска Територија</t>
  </si>
  <si>
    <t>Оман</t>
  </si>
  <si>
    <t>Островите Туркс и Каикос</t>
  </si>
  <si>
    <t>Островите Херд и Мекдоналд</t>
  </si>
  <si>
    <t>Островот Буве</t>
  </si>
  <si>
    <t>074</t>
  </si>
  <si>
    <t>Островот Мен (Човечки Остров)</t>
  </si>
  <si>
    <t>Островот Норфолк</t>
  </si>
  <si>
    <t>Пакистан</t>
  </si>
  <si>
    <t>Палау</t>
  </si>
  <si>
    <t>Панама</t>
  </si>
  <si>
    <t>Папуа Нова Гвинеја</t>
  </si>
  <si>
    <t>Парагвај</t>
  </si>
  <si>
    <t>Перу</t>
  </si>
  <si>
    <t>Питкаирн</t>
  </si>
  <si>
    <t>Полска</t>
  </si>
  <si>
    <t>Порто Рико</t>
  </si>
  <si>
    <t>Португалија</t>
  </si>
  <si>
    <t>Република Кореја</t>
  </si>
  <si>
    <t>Република Чешка</t>
  </si>
  <si>
    <t>Реунион</t>
  </si>
  <si>
    <t>Романија</t>
  </si>
  <si>
    <t>Руанда</t>
  </si>
  <si>
    <t>Руска Федерација</t>
  </si>
  <si>
    <t>Самоа</t>
  </si>
  <si>
    <t>Сан Марино</t>
  </si>
  <si>
    <t>Сао Томе и Принчипе</t>
  </si>
  <si>
    <t>Саудиска Арабија</t>
  </si>
  <si>
    <t>Свазиленд</t>
  </si>
  <si>
    <t>Свалбард и Јан Мајен</t>
  </si>
  <si>
    <t>Света Столица (Ватикан град држава)</t>
  </si>
  <si>
    <t>Северни Маријански Острови</t>
  </si>
  <si>
    <t>Сејшели</t>
  </si>
  <si>
    <t>Сенегал</t>
  </si>
  <si>
    <t>Сент Бартоломеј</t>
  </si>
  <si>
    <t>Сент Винсент и Гренадини</t>
  </si>
  <si>
    <t>Сент Елена</t>
  </si>
  <si>
    <t>Сент Китс и Невис</t>
  </si>
  <si>
    <t>Сент Лучија</t>
  </si>
  <si>
    <t>Сент Мартин</t>
  </si>
  <si>
    <t>Сент Мартин</t>
  </si>
  <si>
    <t>Сент Пјер и Микелон</t>
  </si>
  <si>
    <t>Сиера Леоне</t>
  </si>
  <si>
    <t>Сингапур</t>
  </si>
  <si>
    <t>Сириска Арапска Република</t>
  </si>
  <si>
    <t>Словачка</t>
  </si>
  <si>
    <t>Словенија</t>
  </si>
  <si>
    <t>Соединети Американски Држави</t>
  </si>
  <si>
    <t>Соломонски Острови</t>
  </si>
  <si>
    <t>090</t>
  </si>
  <si>
    <t>Сомалија</t>
  </si>
  <si>
    <t>Србија</t>
  </si>
  <si>
    <t>Судан</t>
  </si>
  <si>
    <t>729</t>
  </si>
  <si>
    <t>Суринам</t>
  </si>
  <si>
    <t>Тајланд</t>
  </si>
  <si>
    <t>Таџикистан</t>
  </si>
  <si>
    <t>Тимор - Лесте</t>
  </si>
  <si>
    <t>Того</t>
  </si>
  <si>
    <t>Токелау</t>
  </si>
  <si>
    <t>Тонга</t>
  </si>
  <si>
    <t>Тринидад и Тобаго</t>
  </si>
  <si>
    <t>Тувалу</t>
  </si>
  <si>
    <t>Тунис</t>
  </si>
  <si>
    <t>Туркменистан</t>
  </si>
  <si>
    <t>Турција</t>
  </si>
  <si>
    <t>Уганда</t>
  </si>
  <si>
    <t>Узбекистан</t>
  </si>
  <si>
    <t>Украина</t>
  </si>
  <si>
    <t>Унгарија</t>
  </si>
  <si>
    <t>Уругвај</t>
  </si>
  <si>
    <t>Фарски Острови</t>
  </si>
  <si>
    <t>Федерални Држави на Микронезија</t>
  </si>
  <si>
    <t>Филипини</t>
  </si>
  <si>
    <t>Финска</t>
  </si>
  <si>
    <t>Фиџи</t>
  </si>
  <si>
    <t>Фолкландски Острови (Малвини)</t>
  </si>
  <si>
    <t>Франција</t>
  </si>
  <si>
    <t>Француска Гвајана</t>
  </si>
  <si>
    <t>Француска Полинезија</t>
  </si>
  <si>
    <t>Француски Јужни Територии</t>
  </si>
  <si>
    <t>Хаити</t>
  </si>
  <si>
    <t>Холандија</t>
  </si>
  <si>
    <t>Хонг Конг</t>
  </si>
  <si>
    <t>Хондурас</t>
  </si>
  <si>
    <t>Хрватска</t>
  </si>
  <si>
    <t>Централноафриканска Република</t>
  </si>
  <si>
    <t>Црна Гора</t>
  </si>
  <si>
    <t>Чад</t>
  </si>
  <si>
    <t>Чиле</t>
  </si>
  <si>
    <t>Џерси</t>
  </si>
  <si>
    <t>Џибути</t>
  </si>
  <si>
    <t>Швајцарија</t>
  </si>
  <si>
    <t>Шведска</t>
  </si>
  <si>
    <t>Шпанија</t>
  </si>
  <si>
    <t>Шри Ланка</t>
  </si>
  <si>
    <t>919 - Евроазиска банка за развој</t>
  </si>
  <si>
    <t>920 - Исламска банка за развој</t>
  </si>
  <si>
    <t>921 - Економска и монетарна заедница на Западна Африка</t>
  </si>
  <si>
    <t>922 - Валутна унија на Источни Кариби</t>
  </si>
  <si>
    <t>923 - Економска и монетарна заедница на Централна Африка</t>
  </si>
  <si>
    <t>924 - Централна банка на државите од Централна Африка</t>
  </si>
  <si>
    <t>925 - Централна банка на државите од Западна Африка</t>
  </si>
  <si>
    <t>926 - Централна банка на Источни Кариби</t>
  </si>
  <si>
    <t>927 - Иницијатива за Евро-Медитерански инвестиции и партнерства</t>
  </si>
  <si>
    <t>928 - Заеднички меѓусоседски инвестициски иницијативи</t>
  </si>
  <si>
    <t>929 - Останати организации на ОН, не вклучени на друго место</t>
  </si>
  <si>
    <t>930 - Меѓународен монетарен фонд</t>
  </si>
  <si>
    <t>931 - Светска трговска организација</t>
  </si>
  <si>
    <t>932 - Меѓународна банка за обнова и развој</t>
  </si>
  <si>
    <t>933 - Меѓунродна асоцијација за развој</t>
  </si>
  <si>
    <t>934 - Организација на ОН за образование, наука и култура</t>
  </si>
  <si>
    <t>935 - Организација за храна и земјоделство</t>
  </si>
  <si>
    <t>936 - Светска здравствена организација</t>
  </si>
  <si>
    <t>937 - Меѓународен фонд за развој на земјоделството</t>
  </si>
  <si>
    <t>938 - Меѓународна финасиска корпорација</t>
  </si>
  <si>
    <t>939 - Мултилатерална агенција за гарантирање на инвестициите</t>
  </si>
  <si>
    <t>940 - Детски фонд на ОН</t>
  </si>
  <si>
    <t>941 - Висок комесаријат на ОН за бегалци</t>
  </si>
  <si>
    <t>942 - Агенција на ОН за врски и прашања за Палестина</t>
  </si>
  <si>
    <t>943 - Меѓународна агенција за атомска енергија</t>
  </si>
  <si>
    <t>944 - Меѓународна организација на трудот</t>
  </si>
  <si>
    <t>945 - Меѓународна унија за телекомуникации</t>
  </si>
  <si>
    <t>946 - Европски монетарен систем</t>
  </si>
  <si>
    <t>947 - Еропска инвестициона банка</t>
  </si>
  <si>
    <t>948 - Европска комисија </t>
  </si>
  <si>
    <t>949 - Европски фонд за развој</t>
  </si>
  <si>
    <t>950 - Европски инвестиционен фонд</t>
  </si>
  <si>
    <t>951 - Европска унија за челик и јаглен</t>
  </si>
  <si>
    <t>952 - Европски парламент</t>
  </si>
  <si>
    <t>953 - Совет на Европска унија</t>
  </si>
  <si>
    <t>954 - Европски суд на правдата</t>
  </si>
  <si>
    <t>955 - Европски суд на ревизори</t>
  </si>
  <si>
    <t>956 - Економски и социјален совет</t>
  </si>
  <si>
    <t>957 - Комитет на регионите</t>
  </si>
  <si>
    <t>958 - Европска централна банка</t>
  </si>
  <si>
    <t>959 - Организација за економска соработка и развој</t>
  </si>
  <si>
    <t>960 - Банка за меѓународни порамнувања</t>
  </si>
  <si>
    <t>961 - Интер-Американска банка за развој</t>
  </si>
  <si>
    <t>962 - Африканска банка за развој</t>
  </si>
  <si>
    <t>963 - Азиска банка за развој</t>
  </si>
  <si>
    <t>964 - Европска банка за реконструкција и развој</t>
  </si>
  <si>
    <t>965 - Интер-Американска инвестициона корпорација</t>
  </si>
  <si>
    <t>966 - Нордиска инвестициона банка</t>
  </si>
  <si>
    <t>967 - Меѓународна банка за економска соработка</t>
  </si>
  <si>
    <t>968 - Меѓународна инвестициона банка</t>
  </si>
  <si>
    <t>969 - Карипска банка за развој</t>
  </si>
  <si>
    <t>970 - Арапски монетарен фонд</t>
  </si>
  <si>
    <t>971 - Арапска банка за економски развој на Африка</t>
  </si>
  <si>
    <t>972 - Банка за развој на Централно африканските земји</t>
  </si>
  <si>
    <t>973 - Африкански фонд за развој</t>
  </si>
  <si>
    <t>974 - Азиски фонд за развој</t>
  </si>
  <si>
    <t>975 - Специјален унифициран фонд за развој</t>
  </si>
  <si>
    <t>976 - Централно Американска банка за економска интеграција</t>
  </si>
  <si>
    <t>977 - Андеанска Развојна корпорација</t>
  </si>
  <si>
    <t>978 - Северноатланска алијанса за соработка</t>
  </si>
  <si>
    <t>979 - Совет на Европа</t>
  </si>
  <si>
    <t>980 - Меѓународен комитет на Црвен крст</t>
  </si>
  <si>
    <t>981 - Европска вселенска агенција</t>
  </si>
  <si>
    <t>982 - Европска канцеларија за патенти</t>
  </si>
  <si>
    <t>983 - Европска организ. за безбедност во контролата на летање</t>
  </si>
  <si>
    <t>984 - Европска телекомуникациска и сателитска организација</t>
  </si>
  <si>
    <t>985 - Меѓународна телекомуникациска и сателитска организација</t>
  </si>
  <si>
    <t>986 - Европска радио-телевизска унија </t>
  </si>
  <si>
    <t>987 - Европска организ. за употребата на метеоролошки сателити</t>
  </si>
  <si>
    <t>988 - Европска јужна опсерваторија </t>
  </si>
  <si>
    <t>989 - Европски центар за прогноза на средно-рангирано време</t>
  </si>
  <si>
    <t>990 - Европска молекуларно-биолошка лабораторија</t>
  </si>
  <si>
    <t>991 - Европска организација за нуклеарни истражувања</t>
  </si>
  <si>
    <t>992 - Меѓународна организација за миграции</t>
  </si>
  <si>
    <t>993 - Останати организации на ОН (вклучувајќи 1Х,1Ј-1Т)</t>
  </si>
  <si>
    <t>995 - Други институции, органи и организации на ЕУ покриени од Генерален буџет</t>
  </si>
  <si>
    <t>996 - Други институции, органи и организации на ЕУ (без ЕЦБ)</t>
  </si>
  <si>
    <t>997 - Останати меѓународни финансиски организации невклучени на друго место</t>
  </si>
  <si>
    <t>998 - Други меѓународни организации (нефинансиски институции)</t>
  </si>
  <si>
    <t>999 - Меѓународни организации исклучувајќи ги институциите на ЕУ</t>
  </si>
  <si>
    <t xml:space="preserve">Комерцијален кредит </t>
  </si>
  <si>
    <t xml:space="preserve">Стоковен кредит </t>
  </si>
  <si>
    <t xml:space="preserve">Финансиски кредит (заем) </t>
  </si>
  <si>
    <t xml:space="preserve">Издавање должничка хартија од вредност </t>
  </si>
  <si>
    <t xml:space="preserve">Договор за повторен откуп на хартија од вредност (репо-договор) </t>
  </si>
  <si>
    <t xml:space="preserve">Субординиран заем </t>
  </si>
  <si>
    <t>Синдициран заем</t>
  </si>
  <si>
    <t xml:space="preserve">Распределба на СПВ </t>
  </si>
  <si>
    <t xml:space="preserve">Финансиски лизинг </t>
  </si>
  <si>
    <t xml:space="preserve">Увоз на опрема </t>
  </si>
  <si>
    <t xml:space="preserve">Плаќања врз основа на увоз на опрема </t>
  </si>
  <si>
    <t xml:space="preserve">Набавка на опрема </t>
  </si>
  <si>
    <t>Издавање должнички хартии од вредност</t>
  </si>
  <si>
    <t xml:space="preserve">Договор за повторен откуп на хартии од вредност - репо-договори </t>
  </si>
  <si>
    <t xml:space="preserve">Субординиран заем </t>
  </si>
  <si>
    <t xml:space="preserve">Синдициран заем </t>
  </si>
  <si>
    <t xml:space="preserve">За поддршка на платниот биланс </t>
  </si>
  <si>
    <t xml:space="preserve">Набавка на опрема </t>
  </si>
  <si>
    <t xml:space="preserve">Увоз на суровини и репроматеријали </t>
  </si>
  <si>
    <t xml:space="preserve">За јавни инфраструктурни проекти </t>
  </si>
  <si>
    <t xml:space="preserve">За структурни реформи </t>
  </si>
  <si>
    <t xml:space="preserve">Користење недвижности </t>
  </si>
  <si>
    <t xml:space="preserve">Примени услуги </t>
  </si>
  <si>
    <t xml:space="preserve">За јавна потрошувачка </t>
  </si>
  <si>
    <t xml:space="preserve">За јавни инфраструктурни проекти </t>
  </si>
  <si>
    <t xml:space="preserve">Увоз на стока за широка потрошувачка </t>
  </si>
  <si>
    <t>Плаќање врз основа на увоз на суровини и репроматеријали</t>
  </si>
  <si>
    <t xml:space="preserve">За јавна потрошувачка </t>
  </si>
  <si>
    <t xml:space="preserve">Аванс </t>
  </si>
  <si>
    <t xml:space="preserve">Плаќања врз основа на увоз на услуги </t>
  </si>
  <si>
    <t xml:space="preserve">Набавка на суровини и репроматеријали </t>
  </si>
  <si>
    <t xml:space="preserve">Инвестициски вложувања </t>
  </si>
  <si>
    <t xml:space="preserve">Плаќања врз основа на увоз на стока за широка потрошувачка </t>
  </si>
  <si>
    <t xml:space="preserve">За поддршка на платниот биланс </t>
  </si>
  <si>
    <t xml:space="preserve">Инвестициски вложувања </t>
  </si>
  <si>
    <t xml:space="preserve">Примени услуги </t>
  </si>
  <si>
    <t xml:space="preserve">Набавка на стока за широка потрошувачка </t>
  </si>
  <si>
    <t xml:space="preserve">За отплата на претходно користени кредити </t>
  </si>
  <si>
    <t xml:space="preserve">Инвестициски вложувања </t>
  </si>
  <si>
    <t xml:space="preserve">Потрошувачки кредит </t>
  </si>
  <si>
    <t xml:space="preserve">Купување акции во домашни фирми </t>
  </si>
  <si>
    <t xml:space="preserve">Работен капитал (обртни средства) </t>
  </si>
  <si>
    <t xml:space="preserve">Репласирање на средствата </t>
  </si>
  <si>
    <t xml:space="preserve">Стоковен кредит </t>
  </si>
  <si>
    <t xml:space="preserve">За структурни реформи </t>
  </si>
  <si>
    <t>APLIKIM PËR KREDI TË MARRË NGA JORESIDENTI</t>
  </si>
  <si>
    <t>Emri dhe mbiemri i përgjegjësit</t>
  </si>
  <si>
    <t>Nënshkrimi-debitori</t>
  </si>
  <si>
    <t>3. DEBITORI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</si>
</sst>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
  </numFmts>
  <fonts count="29" x14ac:knownFonts="1">
    <font>
      <sz val="11"/>
      <color theme="1"/>
      <name val="Calibri"/>
      <family val="2"/>
      <scheme val="minor"/>
    </font>
    <font>
      <sz val="10"/>
      <name val="Arial"/>
      <family val="2"/>
      <charset val="204"/>
    </font>
    <font>
      <sz val="10"/>
      <name val="Tahoma"/>
      <family val="2"/>
      <charset val="204"/>
    </font>
    <font>
      <b/>
      <sz val="10"/>
      <name val="Tahoma"/>
      <family val="2"/>
      <charset val="204"/>
    </font>
    <font>
      <b/>
      <sz val="16"/>
      <name val="Tahoma"/>
      <family val="2"/>
      <charset val="204"/>
    </font>
    <font>
      <b/>
      <sz val="12"/>
      <name val="Tahoma"/>
      <family val="2"/>
      <charset val="204"/>
    </font>
    <font>
      <sz val="8"/>
      <name val="Tahoma"/>
      <family val="2"/>
      <charset val="204"/>
    </font>
    <font>
      <sz val="11"/>
      <name val="Calibri"/>
      <family val="2"/>
      <charset val="204"/>
    </font>
    <font>
      <b/>
      <sz val="9"/>
      <name val="Tahoma"/>
      <family val="2"/>
      <charset val="204"/>
    </font>
    <font>
      <b/>
      <sz val="8"/>
      <name val="Tahoma"/>
      <family val="2"/>
      <charset val="204"/>
    </font>
    <font>
      <sz val="11"/>
      <name val="Tahoma"/>
      <family val="2"/>
      <charset val="204"/>
    </font>
    <font>
      <sz val="9"/>
      <name val="Tahoma"/>
      <family val="2"/>
      <charset val="204"/>
    </font>
    <font>
      <sz val="10"/>
      <name val="Arial"/>
      <family val="2"/>
      <charset val="204"/>
    </font>
    <font>
      <b/>
      <sz val="7"/>
      <name val="Tahoma"/>
      <family val="2"/>
      <charset val="204"/>
    </font>
    <font>
      <u/>
      <sz val="10"/>
      <color theme="10"/>
      <name val="Arial"/>
      <family val="2"/>
      <charset val="204"/>
    </font>
    <font>
      <b/>
      <sz val="9"/>
      <color rgb="FF000000"/>
      <name val="Tahoma"/>
      <family val="2"/>
      <charset val="204"/>
    </font>
    <font>
      <u/>
      <sz val="10"/>
      <name val="Arial"/>
      <family val="2"/>
      <charset val="204"/>
    </font>
    <font>
      <b/>
      <sz val="11"/>
      <color theme="1"/>
      <name val="Calibri"/>
      <family val="2"/>
      <charset val="204"/>
      <scheme val="minor"/>
    </font>
    <font>
      <sz val="11"/>
      <color theme="0"/>
      <name val="Calibri"/>
      <family val="2"/>
      <scheme val="minor"/>
    </font>
    <font>
      <sz val="11"/>
      <color theme="0"/>
      <name val="Calibri"/>
      <family val="2"/>
      <charset val="204"/>
    </font>
    <font>
      <sz val="10"/>
      <color theme="0"/>
      <name val="Tahoma"/>
      <family val="2"/>
      <charset val="204"/>
    </font>
    <font>
      <sz val="10"/>
      <color theme="0"/>
      <name val="Arial"/>
      <family val="2"/>
      <charset val="204"/>
    </font>
    <font>
      <i/>
      <sz val="11"/>
      <name val="Tahoma"/>
      <family val="2"/>
      <charset val="204"/>
    </font>
    <font>
      <sz val="11"/>
      <name val="Calibri"/>
      <family val="2"/>
      <scheme val="minor"/>
    </font>
    <font>
      <b/>
      <sz val="11"/>
      <name val="Calibri"/>
      <family val="2"/>
      <charset val="204"/>
      <scheme val="minor"/>
    </font>
    <font>
      <sz val="9"/>
      <name val="Calibri"/>
      <family val="2"/>
      <charset val="204"/>
    </font>
    <font>
      <b/>
      <sz val="8"/>
      <color rgb="FFF2DDDC"/>
      <name val="Tahoma"/>
      <family val="2"/>
      <charset val="204"/>
    </font>
    <font>
      <sz val="9"/>
      <color indexed="81"/>
      <name val="Tahoma"/>
      <family val="2"/>
      <charset val="204"/>
    </font>
    <font>
      <b/>
      <sz val="11"/>
      <color rgb="FFFF0000"/>
      <name val="Calibri"/>
      <family val="2"/>
      <charset val="204"/>
      <scheme val="minor"/>
    </font>
  </fonts>
  <fills count="10">
    <fill>
      <patternFill patternType="none"/>
    </fill>
    <fill>
      <patternFill patternType="gray125"/>
    </fill>
    <fill>
      <patternFill patternType="solid">
        <fgColor rgb="FFF2DDDC"/>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bgColor indexed="64"/>
      </patternFill>
    </fill>
    <fill>
      <patternFill patternType="solid">
        <fgColor theme="9"/>
        <bgColor indexed="64"/>
      </patternFill>
    </fill>
    <fill>
      <patternFill patternType="solid">
        <fgColor theme="8" tint="0.79998168889431442"/>
        <bgColor indexed="64"/>
      </patternFill>
    </fill>
    <fill>
      <patternFill patternType="solid">
        <fgColor theme="7"/>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diagonal/>
    </border>
    <border>
      <left/>
      <right style="hair">
        <color indexed="64"/>
      </right>
      <top style="hair">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bottom/>
      <diagonal/>
    </border>
  </borders>
  <cellStyleXfs count="5">
    <xf numFmtId="0" fontId="0" fillId="0" borderId="0"/>
    <xf numFmtId="0" fontId="1" fillId="0" borderId="0"/>
    <xf numFmtId="43" fontId="12" fillId="0" borderId="0" applyFont="0" applyFill="0" applyBorder="0" applyAlignment="0" applyProtection="0"/>
    <xf numFmtId="0" fontId="14" fillId="0" borderId="0" applyNumberFormat="0" applyFill="0" applyBorder="0" applyAlignment="0" applyProtection="0">
      <alignment vertical="top"/>
      <protection locked="0"/>
    </xf>
    <xf numFmtId="0" fontId="12" fillId="0" borderId="0"/>
  </cellStyleXfs>
  <cellXfs count="299">
    <xf numFmtId="0" fontId="0" fillId="0" borderId="0" xfId="0"/>
    <xf numFmtId="0" fontId="10" fillId="0" borderId="0" xfId="0" applyFont="1"/>
    <xf numFmtId="0" fontId="1" fillId="0" borderId="0" xfId="1"/>
    <xf numFmtId="0" fontId="6" fillId="3" borderId="0" xfId="1" applyFont="1" applyFill="1" applyBorder="1" applyAlignment="1"/>
    <xf numFmtId="0" fontId="1" fillId="0" borderId="0" xfId="1" applyAlignment="1">
      <alignment horizontal="center"/>
    </xf>
    <xf numFmtId="0" fontId="1" fillId="0" borderId="0" xfId="1" applyAlignment="1">
      <alignment horizontal="left"/>
    </xf>
    <xf numFmtId="0" fontId="1" fillId="5" borderId="0" xfId="1" applyFill="1" applyAlignment="1">
      <alignment horizontal="center"/>
    </xf>
    <xf numFmtId="0" fontId="1" fillId="6" borderId="0" xfId="1" applyFill="1" applyAlignment="1">
      <alignment horizontal="center"/>
    </xf>
    <xf numFmtId="0" fontId="1" fillId="6" borderId="0" xfId="1" applyFill="1"/>
    <xf numFmtId="0" fontId="1" fillId="5" borderId="0" xfId="1" applyFill="1"/>
    <xf numFmtId="0" fontId="1" fillId="0" borderId="0" xfId="1" quotePrefix="1" applyAlignment="1">
      <alignment horizontal="center"/>
    </xf>
    <xf numFmtId="0" fontId="1" fillId="0" borderId="0" xfId="1" applyFill="1" applyAlignment="1">
      <alignment horizontal="left"/>
    </xf>
    <xf numFmtId="0" fontId="1" fillId="5" borderId="0" xfId="1" quotePrefix="1" applyFill="1" applyAlignment="1">
      <alignment horizontal="center"/>
    </xf>
    <xf numFmtId="0" fontId="1" fillId="7" borderId="0" xfId="1" applyFill="1" applyAlignment="1">
      <alignment horizontal="left"/>
    </xf>
    <xf numFmtId="0" fontId="1" fillId="7" borderId="0" xfId="1" applyFill="1"/>
    <xf numFmtId="49" fontId="0" fillId="0" borderId="0" xfId="0" applyNumberFormat="1"/>
    <xf numFmtId="0" fontId="0" fillId="0" borderId="0" xfId="0" applyNumberFormat="1"/>
    <xf numFmtId="0" fontId="0" fillId="0" borderId="0" xfId="0" applyAlignment="1">
      <alignment horizontal="center"/>
    </xf>
    <xf numFmtId="0" fontId="0" fillId="0" borderId="0" xfId="0"/>
    <xf numFmtId="49" fontId="0" fillId="0" borderId="0" xfId="0" applyNumberFormat="1"/>
    <xf numFmtId="0" fontId="0" fillId="0" borderId="0" xfId="0" quotePrefix="1"/>
    <xf numFmtId="0" fontId="12" fillId="0" borderId="0" xfId="1" applyFont="1"/>
    <xf numFmtId="0" fontId="0" fillId="8" borderId="0" xfId="0" applyFill="1"/>
    <xf numFmtId="0" fontId="0" fillId="0" borderId="0" xfId="0" applyAlignment="1">
      <alignment horizontal="left"/>
    </xf>
    <xf numFmtId="49" fontId="0" fillId="0" borderId="0" xfId="0" applyNumberFormat="1"/>
    <xf numFmtId="0" fontId="17" fillId="0" borderId="0" xfId="0" applyFont="1" applyAlignment="1">
      <alignment horizontal="left"/>
    </xf>
    <xf numFmtId="0" fontId="0" fillId="9" borderId="0" xfId="0" applyFill="1"/>
    <xf numFmtId="0" fontId="0" fillId="0" borderId="22" xfId="0" applyBorder="1"/>
    <xf numFmtId="0" fontId="0" fillId="0" borderId="23" xfId="0" applyBorder="1" applyAlignment="1">
      <alignment horizontal="left"/>
    </xf>
    <xf numFmtId="0" fontId="0" fillId="0" borderId="23" xfId="0" applyBorder="1"/>
    <xf numFmtId="14" fontId="0" fillId="0" borderId="23" xfId="0" applyNumberFormat="1" applyBorder="1"/>
    <xf numFmtId="0" fontId="2" fillId="2" borderId="1" xfId="1" applyFont="1" applyFill="1" applyBorder="1" applyProtection="1">
      <protection locked="0"/>
    </xf>
    <xf numFmtId="0" fontId="2" fillId="2" borderId="2" xfId="1" applyFont="1" applyFill="1" applyBorder="1" applyProtection="1">
      <protection locked="0"/>
    </xf>
    <xf numFmtId="0" fontId="3" fillId="2" borderId="2" xfId="1" applyFont="1" applyFill="1" applyBorder="1" applyProtection="1">
      <protection locked="0"/>
    </xf>
    <xf numFmtId="0" fontId="4" fillId="2" borderId="2" xfId="1" applyFont="1" applyFill="1" applyBorder="1" applyAlignment="1" applyProtection="1">
      <alignment horizontal="center" wrapText="1"/>
      <protection locked="0"/>
    </xf>
    <xf numFmtId="0" fontId="6" fillId="2" borderId="3" xfId="1" applyFont="1" applyFill="1" applyBorder="1" applyAlignment="1" applyProtection="1">
      <alignment horizontal="right"/>
      <protection locked="0"/>
    </xf>
    <xf numFmtId="0" fontId="7" fillId="0" borderId="0" xfId="1" applyFont="1" applyProtection="1">
      <protection locked="0"/>
    </xf>
    <xf numFmtId="0" fontId="0" fillId="0" borderId="0" xfId="0" applyProtection="1">
      <protection locked="0"/>
    </xf>
    <xf numFmtId="0" fontId="2" fillId="2" borderId="4" xfId="1" applyFont="1" applyFill="1" applyBorder="1" applyProtection="1">
      <protection locked="0"/>
    </xf>
    <xf numFmtId="0" fontId="6" fillId="3" borderId="5" xfId="1" applyFont="1" applyFill="1" applyBorder="1" applyProtection="1">
      <protection locked="0"/>
    </xf>
    <xf numFmtId="0" fontId="6" fillId="3" borderId="5" xfId="1" applyFont="1" applyFill="1" applyBorder="1" applyAlignment="1" applyProtection="1">
      <alignment horizontal="right"/>
      <protection locked="0"/>
    </xf>
    <xf numFmtId="0" fontId="2" fillId="3" borderId="5" xfId="1" applyFont="1" applyFill="1" applyBorder="1" applyProtection="1">
      <protection locked="0"/>
    </xf>
    <xf numFmtId="0" fontId="8" fillId="3" borderId="5" xfId="1" applyFont="1" applyFill="1" applyBorder="1" applyProtection="1">
      <protection locked="0"/>
    </xf>
    <xf numFmtId="0" fontId="6" fillId="3" borderId="6" xfId="1" applyFont="1" applyFill="1" applyBorder="1" applyProtection="1">
      <protection locked="0"/>
    </xf>
    <xf numFmtId="0" fontId="2" fillId="2" borderId="7" xfId="1" applyFont="1" applyFill="1" applyBorder="1" applyProtection="1">
      <protection locked="0"/>
    </xf>
    <xf numFmtId="0" fontId="6" fillId="3" borderId="8" xfId="1" applyFont="1" applyFill="1" applyBorder="1" applyAlignment="1" applyProtection="1">
      <alignment horizontal="right"/>
      <protection locked="0"/>
    </xf>
    <xf numFmtId="0" fontId="5" fillId="3" borderId="0" xfId="1" applyFont="1" applyFill="1" applyBorder="1" applyAlignment="1" applyProtection="1">
      <alignment horizontal="center"/>
      <protection locked="0"/>
    </xf>
    <xf numFmtId="0" fontId="6" fillId="3" borderId="0" xfId="1" applyFont="1" applyFill="1" applyBorder="1" applyAlignment="1" applyProtection="1">
      <alignment horizontal="right"/>
      <protection locked="0"/>
    </xf>
    <xf numFmtId="0" fontId="6" fillId="3" borderId="0" xfId="1" applyFont="1" applyFill="1" applyBorder="1" applyProtection="1">
      <protection locked="0"/>
    </xf>
    <xf numFmtId="0" fontId="2" fillId="3" borderId="0" xfId="1" applyFont="1" applyFill="1" applyBorder="1" applyProtection="1">
      <protection locked="0"/>
    </xf>
    <xf numFmtId="0" fontId="6" fillId="3" borderId="9" xfId="1" applyFont="1" applyFill="1" applyBorder="1" applyProtection="1">
      <protection locked="0"/>
    </xf>
    <xf numFmtId="0" fontId="6" fillId="3" borderId="8" xfId="1" applyFont="1" applyFill="1" applyBorder="1" applyProtection="1">
      <protection locked="0"/>
    </xf>
    <xf numFmtId="0" fontId="6" fillId="3" borderId="0" xfId="1" applyFont="1" applyFill="1" applyBorder="1" applyAlignment="1" applyProtection="1">
      <alignment horizontal="center"/>
      <protection locked="0"/>
    </xf>
    <xf numFmtId="0" fontId="8" fillId="3" borderId="0" xfId="1" applyFont="1" applyFill="1" applyBorder="1" applyAlignment="1" applyProtection="1">
      <alignment wrapText="1"/>
      <protection locked="0"/>
    </xf>
    <xf numFmtId="0" fontId="6" fillId="3" borderId="0" xfId="1" applyFont="1" applyFill="1" applyBorder="1" applyAlignment="1" applyProtection="1">
      <alignment horizontal="right" wrapText="1"/>
      <protection locked="0"/>
    </xf>
    <xf numFmtId="0" fontId="9" fillId="2" borderId="10" xfId="1" applyFont="1" applyFill="1" applyBorder="1" applyAlignment="1" applyProtection="1">
      <alignment horizontal="center"/>
      <protection locked="0"/>
    </xf>
    <xf numFmtId="0" fontId="6" fillId="3" borderId="9" xfId="1" applyFont="1" applyFill="1" applyBorder="1" applyAlignment="1" applyProtection="1">
      <alignment wrapText="1"/>
      <protection locked="0"/>
    </xf>
    <xf numFmtId="0" fontId="6" fillId="3" borderId="11" xfId="1" applyFont="1" applyFill="1" applyBorder="1" applyAlignment="1" applyProtection="1">
      <alignment horizontal="center"/>
      <protection locked="0"/>
    </xf>
    <xf numFmtId="0" fontId="6" fillId="3" borderId="11" xfId="1" applyFont="1" applyFill="1" applyBorder="1" applyProtection="1">
      <protection locked="0"/>
    </xf>
    <xf numFmtId="0" fontId="2" fillId="3" borderId="11" xfId="1" applyFont="1" applyFill="1" applyBorder="1" applyProtection="1">
      <protection locked="0"/>
    </xf>
    <xf numFmtId="0" fontId="7" fillId="0" borderId="0" xfId="1" applyFont="1" applyBorder="1" applyProtection="1">
      <protection locked="0"/>
    </xf>
    <xf numFmtId="0" fontId="6" fillId="3" borderId="12" xfId="1" applyFont="1" applyFill="1" applyBorder="1" applyProtection="1">
      <protection locked="0"/>
    </xf>
    <xf numFmtId="0" fontId="6" fillId="3" borderId="13" xfId="1" applyFont="1" applyFill="1" applyBorder="1" applyProtection="1">
      <protection locked="0"/>
    </xf>
    <xf numFmtId="0" fontId="2" fillId="3" borderId="9" xfId="1" applyFont="1" applyFill="1" applyBorder="1" applyProtection="1">
      <protection locked="0"/>
    </xf>
    <xf numFmtId="0" fontId="3" fillId="2" borderId="10" xfId="1" applyFont="1" applyFill="1" applyBorder="1" applyProtection="1">
      <protection locked="0"/>
    </xf>
    <xf numFmtId="0" fontId="9" fillId="2" borderId="10" xfId="1" applyFont="1" applyFill="1" applyBorder="1" applyProtection="1">
      <protection locked="0"/>
    </xf>
    <xf numFmtId="0" fontId="9" fillId="3" borderId="0" xfId="1" applyFont="1" applyFill="1" applyBorder="1" applyAlignment="1" applyProtection="1">
      <alignment horizontal="center"/>
      <protection locked="0"/>
    </xf>
    <xf numFmtId="0" fontId="6" fillId="3" borderId="12" xfId="1" applyFont="1" applyFill="1" applyBorder="1" applyAlignment="1" applyProtection="1">
      <alignment horizontal="right"/>
      <protection locked="0"/>
    </xf>
    <xf numFmtId="0" fontId="6" fillId="3" borderId="11" xfId="1" applyFont="1" applyFill="1" applyBorder="1" applyAlignment="1" applyProtection="1">
      <alignment horizontal="right"/>
      <protection locked="0"/>
    </xf>
    <xf numFmtId="0" fontId="9" fillId="3" borderId="11" xfId="1" applyFont="1" applyFill="1" applyBorder="1" applyProtection="1">
      <protection locked="0"/>
    </xf>
    <xf numFmtId="0" fontId="2" fillId="3" borderId="13" xfId="1" applyFont="1" applyFill="1" applyBorder="1" applyProtection="1">
      <protection locked="0"/>
    </xf>
    <xf numFmtId="0" fontId="2" fillId="3" borderId="6" xfId="1" applyFont="1" applyFill="1" applyBorder="1" applyProtection="1">
      <protection locked="0"/>
    </xf>
    <xf numFmtId="0" fontId="9" fillId="3" borderId="5" xfId="1" applyFont="1" applyFill="1" applyBorder="1" applyProtection="1">
      <protection locked="0"/>
    </xf>
    <xf numFmtId="0" fontId="9" fillId="3" borderId="9" xfId="1" applyFont="1" applyFill="1" applyBorder="1" applyAlignment="1" applyProtection="1">
      <alignment horizontal="right"/>
      <protection locked="0"/>
    </xf>
    <xf numFmtId="0" fontId="9" fillId="3" borderId="9" xfId="1" applyFont="1" applyFill="1" applyBorder="1" applyProtection="1">
      <protection locked="0"/>
    </xf>
    <xf numFmtId="0" fontId="9" fillId="3" borderId="0" xfId="1" applyFont="1" applyFill="1" applyBorder="1" applyProtection="1">
      <protection locked="0"/>
    </xf>
    <xf numFmtId="1" fontId="9" fillId="2" borderId="10" xfId="1" applyNumberFormat="1" applyFont="1" applyFill="1" applyBorder="1" applyAlignment="1" applyProtection="1">
      <alignment horizontal="center"/>
      <protection locked="0"/>
    </xf>
    <xf numFmtId="4" fontId="13" fillId="2" borderId="10" xfId="1" applyNumberFormat="1" applyFont="1" applyFill="1" applyBorder="1" applyAlignment="1" applyProtection="1">
      <alignment horizontal="right"/>
      <protection locked="0"/>
    </xf>
    <xf numFmtId="0" fontId="9" fillId="3" borderId="0" xfId="1" applyFont="1" applyFill="1" applyBorder="1" applyAlignment="1" applyProtection="1">
      <alignment horizontal="left"/>
      <protection locked="0"/>
    </xf>
    <xf numFmtId="0" fontId="9" fillId="3" borderId="13" xfId="1" applyFont="1" applyFill="1" applyBorder="1" applyProtection="1">
      <protection locked="0"/>
    </xf>
    <xf numFmtId="0" fontId="9" fillId="3" borderId="8" xfId="1" applyFont="1" applyFill="1" applyBorder="1" applyProtection="1">
      <protection locked="0"/>
    </xf>
    <xf numFmtId="0" fontId="6" fillId="3" borderId="0" xfId="4" applyFont="1" applyFill="1" applyBorder="1" applyAlignment="1" applyProtection="1">
      <alignment horizontal="right"/>
      <protection locked="0"/>
    </xf>
    <xf numFmtId="0" fontId="2" fillId="3" borderId="12" xfId="1" applyFont="1" applyFill="1" applyBorder="1" applyProtection="1">
      <protection locked="0"/>
    </xf>
    <xf numFmtId="0" fontId="2" fillId="2" borderId="14" xfId="1" applyFont="1" applyFill="1" applyBorder="1" applyProtection="1">
      <protection locked="0"/>
    </xf>
    <xf numFmtId="0" fontId="9" fillId="2" borderId="17" xfId="1" applyFont="1" applyFill="1" applyBorder="1" applyAlignment="1" applyProtection="1">
      <protection locked="0"/>
    </xf>
    <xf numFmtId="0" fontId="11" fillId="2" borderId="17" xfId="1" applyFont="1" applyFill="1" applyBorder="1" applyAlignment="1" applyProtection="1">
      <protection locked="0"/>
    </xf>
    <xf numFmtId="0" fontId="11" fillId="2" borderId="17" xfId="1" applyFont="1" applyFill="1" applyBorder="1" applyAlignment="1" applyProtection="1">
      <alignment horizontal="right"/>
      <protection locked="0"/>
    </xf>
    <xf numFmtId="0" fontId="2" fillId="2" borderId="15" xfId="1" applyFont="1" applyFill="1" applyBorder="1" applyProtection="1">
      <protection locked="0"/>
    </xf>
    <xf numFmtId="0" fontId="2" fillId="0" borderId="0" xfId="1" applyFont="1" applyFill="1" applyBorder="1" applyProtection="1">
      <protection locked="0"/>
    </xf>
    <xf numFmtId="0" fontId="7" fillId="0" borderId="0" xfId="1" applyFont="1" applyFill="1" applyBorder="1" applyProtection="1">
      <protection locked="0"/>
    </xf>
    <xf numFmtId="0" fontId="0" fillId="0" borderId="0" xfId="0" applyFill="1" applyBorder="1" applyProtection="1">
      <protection locked="0"/>
    </xf>
    <xf numFmtId="0" fontId="10" fillId="0" borderId="0" xfId="1" applyFont="1" applyProtection="1">
      <protection locked="0"/>
    </xf>
    <xf numFmtId="0" fontId="1" fillId="0" borderId="0" xfId="1" applyProtection="1">
      <protection locked="0"/>
    </xf>
    <xf numFmtId="0" fontId="2" fillId="2" borderId="1" xfId="0" applyFont="1" applyFill="1" applyBorder="1" applyProtection="1">
      <protection locked="0"/>
    </xf>
    <xf numFmtId="0" fontId="2" fillId="2" borderId="2" xfId="0" applyFont="1" applyFill="1" applyBorder="1" applyProtection="1">
      <protection locked="0"/>
    </xf>
    <xf numFmtId="0" fontId="4" fillId="2" borderId="2" xfId="0" applyFont="1" applyFill="1" applyBorder="1" applyAlignment="1" applyProtection="1">
      <alignment horizontal="center" wrapText="1"/>
      <protection locked="0"/>
    </xf>
    <xf numFmtId="0" fontId="2" fillId="2" borderId="2" xfId="0" applyFont="1" applyFill="1" applyBorder="1" applyAlignment="1" applyProtection="1">
      <alignment horizontal="left"/>
      <protection locked="0"/>
    </xf>
    <xf numFmtId="0" fontId="6" fillId="2" borderId="3" xfId="0" applyFont="1" applyFill="1" applyBorder="1" applyAlignment="1" applyProtection="1">
      <protection locked="0"/>
    </xf>
    <xf numFmtId="0" fontId="2" fillId="2" borderId="4" xfId="0" applyFont="1" applyFill="1" applyBorder="1" applyProtection="1">
      <protection locked="0"/>
    </xf>
    <xf numFmtId="0" fontId="6" fillId="3" borderId="5" xfId="0" applyFont="1" applyFill="1" applyBorder="1" applyProtection="1">
      <protection locked="0"/>
    </xf>
    <xf numFmtId="0" fontId="6" fillId="3" borderId="6" xfId="0" applyFont="1" applyFill="1" applyBorder="1" applyProtection="1">
      <protection locked="0"/>
    </xf>
    <xf numFmtId="0" fontId="2" fillId="2" borderId="7" xfId="0" applyFont="1" applyFill="1" applyBorder="1" applyProtection="1">
      <protection locked="0"/>
    </xf>
    <xf numFmtId="0" fontId="6" fillId="3" borderId="8" xfId="0" applyFont="1" applyFill="1" applyBorder="1" applyAlignment="1" applyProtection="1">
      <alignment horizontal="right"/>
      <protection locked="0"/>
    </xf>
    <xf numFmtId="0" fontId="6" fillId="3" borderId="0" xfId="0" applyFont="1" applyFill="1" applyBorder="1" applyProtection="1">
      <protection locked="0"/>
    </xf>
    <xf numFmtId="0" fontId="6" fillId="3" borderId="0" xfId="0" applyFont="1" applyFill="1" applyBorder="1" applyAlignment="1" applyProtection="1">
      <alignment horizontal="right"/>
      <protection locked="0"/>
    </xf>
    <xf numFmtId="0" fontId="9" fillId="2" borderId="10" xfId="0" applyFont="1" applyFill="1" applyBorder="1" applyAlignment="1" applyProtection="1">
      <alignment horizontal="center"/>
      <protection locked="0"/>
    </xf>
    <xf numFmtId="0" fontId="9" fillId="2" borderId="10" xfId="0" applyFont="1" applyFill="1" applyBorder="1" applyProtection="1">
      <protection locked="0"/>
    </xf>
    <xf numFmtId="0" fontId="9" fillId="3" borderId="0" xfId="0" applyFont="1" applyFill="1" applyBorder="1" applyProtection="1">
      <protection locked="0"/>
    </xf>
    <xf numFmtId="0" fontId="6" fillId="3" borderId="9" xfId="0" applyFont="1" applyFill="1" applyBorder="1" applyProtection="1">
      <protection locked="0"/>
    </xf>
    <xf numFmtId="0" fontId="6" fillId="3" borderId="8" xfId="0" applyFont="1" applyFill="1" applyBorder="1" applyProtection="1">
      <protection locked="0"/>
    </xf>
    <xf numFmtId="0" fontId="7" fillId="0" borderId="0" xfId="0" applyFont="1" applyBorder="1" applyProtection="1">
      <protection locked="0"/>
    </xf>
    <xf numFmtId="0" fontId="6" fillId="3" borderId="0" xfId="0" applyFont="1" applyFill="1" applyBorder="1" applyAlignment="1" applyProtection="1">
      <alignment horizontal="right" wrapText="1"/>
      <protection locked="0"/>
    </xf>
    <xf numFmtId="0" fontId="2" fillId="3" borderId="0" xfId="0" applyFont="1" applyFill="1" applyBorder="1" applyProtection="1">
      <protection locked="0"/>
    </xf>
    <xf numFmtId="0" fontId="6" fillId="3" borderId="9" xfId="0" applyFont="1" applyFill="1" applyBorder="1" applyAlignment="1" applyProtection="1">
      <alignment wrapText="1"/>
      <protection locked="0"/>
    </xf>
    <xf numFmtId="0" fontId="6" fillId="3" borderId="12" xfId="0" applyFont="1" applyFill="1" applyBorder="1" applyAlignment="1" applyProtection="1">
      <alignment horizontal="right"/>
      <protection locked="0"/>
    </xf>
    <xf numFmtId="0" fontId="6" fillId="3" borderId="11" xfId="0" applyFont="1" applyFill="1" applyBorder="1" applyProtection="1">
      <protection locked="0"/>
    </xf>
    <xf numFmtId="0" fontId="6" fillId="3" borderId="13" xfId="0" applyFont="1" applyFill="1" applyBorder="1" applyProtection="1">
      <protection locked="0"/>
    </xf>
    <xf numFmtId="0" fontId="2" fillId="3" borderId="5" xfId="0" applyFont="1" applyFill="1" applyBorder="1" applyProtection="1">
      <protection locked="0"/>
    </xf>
    <xf numFmtId="0" fontId="6" fillId="3" borderId="0" xfId="0" applyFont="1" applyFill="1" applyBorder="1" applyAlignment="1" applyProtection="1">
      <alignment horizontal="center"/>
      <protection locked="0"/>
    </xf>
    <xf numFmtId="0" fontId="2" fillId="3" borderId="12" xfId="0" applyFont="1" applyFill="1" applyBorder="1" applyProtection="1">
      <protection locked="0"/>
    </xf>
    <xf numFmtId="0" fontId="2" fillId="3" borderId="11" xfId="0" applyFont="1" applyFill="1" applyBorder="1" applyProtection="1">
      <protection locked="0"/>
    </xf>
    <xf numFmtId="0" fontId="6" fillId="3" borderId="5" xfId="0" applyFont="1" applyFill="1" applyBorder="1" applyAlignment="1" applyProtection="1">
      <alignment horizontal="right"/>
      <protection locked="0"/>
    </xf>
    <xf numFmtId="0" fontId="6" fillId="3" borderId="16" xfId="0" applyFont="1" applyFill="1" applyBorder="1" applyAlignment="1" applyProtection="1">
      <protection locked="0"/>
    </xf>
    <xf numFmtId="0" fontId="6" fillId="3" borderId="5" xfId="0" applyFont="1" applyFill="1" applyBorder="1" applyAlignment="1" applyProtection="1">
      <protection locked="0"/>
    </xf>
    <xf numFmtId="0" fontId="6" fillId="3" borderId="8" xfId="0" applyFont="1" applyFill="1" applyBorder="1" applyAlignment="1" applyProtection="1">
      <protection locked="0"/>
    </xf>
    <xf numFmtId="0" fontId="6" fillId="3" borderId="0" xfId="0" applyFont="1" applyFill="1" applyBorder="1" applyAlignment="1" applyProtection="1">
      <protection locked="0"/>
    </xf>
    <xf numFmtId="0" fontId="6" fillId="3" borderId="9" xfId="0" applyFont="1" applyFill="1" applyBorder="1" applyAlignment="1" applyProtection="1">
      <protection locked="0"/>
    </xf>
    <xf numFmtId="0" fontId="6" fillId="0" borderId="9" xfId="0" applyFont="1" applyBorder="1" applyProtection="1">
      <protection locked="0"/>
    </xf>
    <xf numFmtId="0" fontId="9" fillId="3" borderId="8" xfId="0" applyFont="1" applyFill="1" applyBorder="1" applyProtection="1">
      <protection locked="0"/>
    </xf>
    <xf numFmtId="0" fontId="9" fillId="0" borderId="9" xfId="0" applyFont="1" applyBorder="1" applyProtection="1">
      <protection locked="0"/>
    </xf>
    <xf numFmtId="0" fontId="9" fillId="3" borderId="11" xfId="0" applyFont="1" applyFill="1" applyBorder="1" applyProtection="1">
      <protection locked="0"/>
    </xf>
    <xf numFmtId="0" fontId="2" fillId="3" borderId="13" xfId="0" applyFont="1" applyFill="1" applyBorder="1" applyProtection="1">
      <protection locked="0"/>
    </xf>
    <xf numFmtId="0" fontId="2" fillId="3" borderId="6" xfId="0" applyFont="1" applyFill="1" applyBorder="1" applyProtection="1">
      <protection locked="0"/>
    </xf>
    <xf numFmtId="0" fontId="2" fillId="3" borderId="9" xfId="0" applyFont="1" applyFill="1" applyBorder="1" applyProtection="1">
      <protection locked="0"/>
    </xf>
    <xf numFmtId="0" fontId="9" fillId="3" borderId="6" xfId="0" applyFont="1" applyFill="1" applyBorder="1" applyProtection="1">
      <protection locked="0"/>
    </xf>
    <xf numFmtId="0" fontId="9" fillId="2" borderId="10" xfId="0" applyFont="1" applyFill="1" applyBorder="1" applyAlignment="1" applyProtection="1">
      <alignment horizontal="right"/>
      <protection locked="0"/>
    </xf>
    <xf numFmtId="0" fontId="3" fillId="3" borderId="0" xfId="0" applyFont="1" applyFill="1" applyBorder="1" applyProtection="1">
      <protection locked="0"/>
    </xf>
    <xf numFmtId="0" fontId="6" fillId="3" borderId="12" xfId="0" applyFont="1" applyFill="1" applyBorder="1" applyProtection="1">
      <protection locked="0"/>
    </xf>
    <xf numFmtId="0" fontId="9" fillId="3" borderId="9" xfId="0" applyFont="1" applyFill="1" applyBorder="1" applyProtection="1">
      <protection locked="0"/>
    </xf>
    <xf numFmtId="0" fontId="6" fillId="3" borderId="16" xfId="0" applyFont="1" applyFill="1" applyBorder="1" applyProtection="1">
      <protection locked="0"/>
    </xf>
    <xf numFmtId="0" fontId="11" fillId="3" borderId="0" xfId="0" applyFont="1" applyFill="1" applyBorder="1" applyAlignment="1" applyProtection="1">
      <alignment horizontal="right"/>
      <protection locked="0"/>
    </xf>
    <xf numFmtId="0" fontId="9" fillId="3" borderId="12" xfId="0" applyFont="1" applyFill="1" applyBorder="1" applyProtection="1">
      <protection locked="0"/>
    </xf>
    <xf numFmtId="0" fontId="2" fillId="2" borderId="14" xfId="0" applyFont="1" applyFill="1" applyBorder="1" applyProtection="1">
      <protection locked="0"/>
    </xf>
    <xf numFmtId="0" fontId="11" fillId="2" borderId="17" xfId="0" applyFont="1" applyFill="1" applyBorder="1" applyAlignment="1" applyProtection="1">
      <protection locked="0"/>
    </xf>
    <xf numFmtId="0" fontId="6" fillId="2" borderId="17" xfId="0" applyFont="1" applyFill="1" applyBorder="1" applyAlignment="1" applyProtection="1">
      <protection locked="0"/>
    </xf>
    <xf numFmtId="0" fontId="11" fillId="2" borderId="17" xfId="0" applyFont="1" applyFill="1" applyBorder="1" applyAlignment="1" applyProtection="1">
      <alignment horizontal="right"/>
      <protection locked="0"/>
    </xf>
    <xf numFmtId="0" fontId="11" fillId="2" borderId="18" xfId="0" applyFont="1" applyFill="1" applyBorder="1" applyAlignment="1" applyProtection="1">
      <protection locked="0"/>
    </xf>
    <xf numFmtId="0" fontId="0" fillId="0" borderId="0" xfId="0" quotePrefix="1" applyAlignment="1">
      <alignment horizontal="right"/>
    </xf>
    <xf numFmtId="0" fontId="0" fillId="0" borderId="0" xfId="0" applyAlignment="1">
      <alignment horizontal="right"/>
    </xf>
    <xf numFmtId="0" fontId="19" fillId="0" borderId="0" xfId="1" applyFont="1" applyProtection="1">
      <protection locked="0"/>
    </xf>
    <xf numFmtId="0" fontId="19" fillId="0" borderId="0" xfId="1" applyFont="1" applyProtection="1">
      <protection hidden="1"/>
    </xf>
    <xf numFmtId="0" fontId="19" fillId="0" borderId="0" xfId="1" applyFont="1" applyFill="1" applyBorder="1" applyProtection="1">
      <protection locked="0"/>
    </xf>
    <xf numFmtId="0" fontId="20" fillId="0" borderId="0" xfId="1" applyFont="1" applyFill="1" applyBorder="1" applyProtection="1">
      <protection locked="0"/>
    </xf>
    <xf numFmtId="0" fontId="21" fillId="0" borderId="0" xfId="1" applyFont="1" applyProtection="1">
      <protection locked="0"/>
    </xf>
    <xf numFmtId="0" fontId="18" fillId="0" borderId="0" xfId="0" applyFont="1" applyProtection="1">
      <protection locked="0"/>
    </xf>
    <xf numFmtId="0" fontId="3" fillId="2" borderId="10" xfId="1" applyFont="1" applyFill="1" applyBorder="1" applyProtection="1">
      <protection hidden="1"/>
    </xf>
    <xf numFmtId="0" fontId="9" fillId="2" borderId="10" xfId="1" applyFont="1" applyFill="1" applyBorder="1" applyProtection="1">
      <protection hidden="1"/>
    </xf>
    <xf numFmtId="0" fontId="9" fillId="2" borderId="10" xfId="1" applyFont="1" applyFill="1" applyBorder="1" applyAlignment="1" applyProtection="1">
      <alignment horizontal="center"/>
      <protection hidden="1"/>
    </xf>
    <xf numFmtId="0" fontId="9" fillId="2" borderId="10" xfId="0" applyFont="1" applyFill="1" applyBorder="1" applyProtection="1">
      <protection hidden="1"/>
    </xf>
    <xf numFmtId="0" fontId="0" fillId="0" borderId="0" xfId="0" applyFill="1"/>
    <xf numFmtId="14" fontId="0" fillId="0" borderId="0" xfId="0" applyNumberFormat="1" applyFill="1"/>
    <xf numFmtId="0" fontId="9" fillId="2" borderId="10" xfId="0" applyFont="1" applyFill="1" applyBorder="1" applyAlignment="1" applyProtection="1">
      <alignment horizontal="center"/>
      <protection locked="0" hidden="1"/>
    </xf>
    <xf numFmtId="0" fontId="23" fillId="0" borderId="0" xfId="0" applyFont="1"/>
    <xf numFmtId="0" fontId="24" fillId="8" borderId="0" xfId="0" applyFont="1" applyFill="1"/>
    <xf numFmtId="0" fontId="8" fillId="2" borderId="10" xfId="0" applyFont="1" applyFill="1" applyBorder="1" applyAlignment="1" applyProtection="1">
      <alignment horizontal="center"/>
      <protection locked="0"/>
    </xf>
    <xf numFmtId="0" fontId="25" fillId="0" borderId="0" xfId="0" applyFont="1" applyBorder="1" applyAlignment="1" applyProtection="1">
      <alignment horizontal="center"/>
      <protection locked="0"/>
    </xf>
    <xf numFmtId="0" fontId="8" fillId="3" borderId="0" xfId="0" applyFont="1" applyFill="1" applyBorder="1" applyAlignment="1" applyProtection="1">
      <alignment horizontal="center"/>
      <protection locked="0"/>
    </xf>
    <xf numFmtId="0" fontId="11" fillId="3" borderId="0" xfId="0" applyFont="1" applyFill="1" applyBorder="1" applyAlignment="1" applyProtection="1">
      <alignment horizontal="center"/>
      <protection locked="0"/>
    </xf>
    <xf numFmtId="0" fontId="1" fillId="0" borderId="0" xfId="1" applyFill="1" applyAlignment="1">
      <alignment horizontal="center"/>
    </xf>
    <xf numFmtId="0" fontId="1" fillId="0" borderId="0" xfId="1" applyFill="1"/>
    <xf numFmtId="0" fontId="3" fillId="3" borderId="0" xfId="1" applyFont="1" applyFill="1" applyBorder="1" applyProtection="1">
      <protection hidden="1"/>
    </xf>
    <xf numFmtId="0" fontId="3" fillId="2" borderId="24" xfId="1" applyFont="1" applyFill="1" applyBorder="1" applyProtection="1"/>
    <xf numFmtId="0" fontId="6" fillId="3" borderId="0" xfId="0" applyFont="1" applyFill="1" applyBorder="1" applyProtection="1">
      <protection locked="0"/>
    </xf>
    <xf numFmtId="0" fontId="6" fillId="3" borderId="9" xfId="0" applyFont="1" applyFill="1" applyBorder="1" applyProtection="1">
      <protection locked="0"/>
    </xf>
    <xf numFmtId="0" fontId="0" fillId="0" borderId="0" xfId="0" applyFill="1" applyBorder="1"/>
    <xf numFmtId="0" fontId="0" fillId="0" borderId="23" xfId="0" applyFill="1" applyBorder="1" applyAlignment="1">
      <alignment horizontal="center" vertical="center"/>
    </xf>
    <xf numFmtId="0" fontId="0" fillId="9" borderId="23" xfId="0" applyFill="1" applyBorder="1" applyAlignment="1">
      <alignment horizontal="center" vertical="center"/>
    </xf>
    <xf numFmtId="0" fontId="0" fillId="0" borderId="0" xfId="0" applyAlignment="1">
      <alignment horizontal="right" indent="1"/>
    </xf>
    <xf numFmtId="0" fontId="28" fillId="0" borderId="0" xfId="0" applyFont="1" applyAlignment="1">
      <alignment horizontal="center"/>
    </xf>
    <xf numFmtId="0" fontId="6" fillId="3" borderId="0" xfId="1" applyFont="1" applyFill="1" applyBorder="1" applyAlignment="1" applyProtection="1">
      <alignment horizontal="center" wrapText="1"/>
      <protection locked="0"/>
    </xf>
    <xf numFmtId="0" fontId="6" fillId="3" borderId="11" xfId="1" applyFont="1" applyFill="1" applyBorder="1" applyAlignment="1" applyProtection="1">
      <alignment horizontal="center" wrapText="1"/>
      <protection locked="0"/>
    </xf>
    <xf numFmtId="0" fontId="8" fillId="3" borderId="21" xfId="1" applyFont="1" applyFill="1" applyBorder="1" applyProtection="1">
      <protection locked="0"/>
    </xf>
    <xf numFmtId="0" fontId="8" fillId="3" borderId="5" xfId="1" applyFont="1" applyFill="1" applyBorder="1" applyProtection="1">
      <protection locked="0"/>
    </xf>
    <xf numFmtId="0" fontId="6" fillId="3" borderId="11" xfId="1" applyFont="1" applyFill="1" applyBorder="1" applyAlignment="1" applyProtection="1">
      <alignment horizontal="left"/>
      <protection locked="0"/>
    </xf>
    <xf numFmtId="0" fontId="6" fillId="3" borderId="0" xfId="4" applyFont="1" applyFill="1" applyBorder="1" applyAlignment="1" applyProtection="1">
      <alignment horizontal="left"/>
      <protection locked="0"/>
    </xf>
    <xf numFmtId="0" fontId="6" fillId="3" borderId="9" xfId="4" applyFont="1" applyFill="1" applyBorder="1" applyAlignment="1" applyProtection="1">
      <alignment horizontal="left"/>
      <protection locked="0"/>
    </xf>
    <xf numFmtId="0" fontId="6" fillId="0" borderId="0" xfId="4" applyFont="1" applyFill="1" applyBorder="1" applyProtection="1">
      <protection locked="0"/>
    </xf>
    <xf numFmtId="0" fontId="6" fillId="3" borderId="0" xfId="4" applyFont="1" applyFill="1" applyBorder="1" applyProtection="1">
      <protection locked="0"/>
    </xf>
    <xf numFmtId="0" fontId="9" fillId="2" borderId="19" xfId="1" applyFont="1" applyFill="1" applyBorder="1" applyAlignment="1" applyProtection="1">
      <alignment horizontal="center"/>
      <protection hidden="1"/>
    </xf>
    <xf numFmtId="0" fontId="9" fillId="2" borderId="16" xfId="1" applyFont="1" applyFill="1" applyBorder="1" applyAlignment="1" applyProtection="1">
      <alignment horizontal="center"/>
      <protection hidden="1"/>
    </xf>
    <xf numFmtId="0" fontId="9" fillId="2" borderId="20" xfId="1" applyFont="1" applyFill="1" applyBorder="1" applyAlignment="1" applyProtection="1">
      <alignment horizontal="center"/>
      <protection hidden="1"/>
    </xf>
    <xf numFmtId="0" fontId="6" fillId="3" borderId="5" xfId="1" applyFont="1" applyFill="1" applyBorder="1" applyProtection="1">
      <protection locked="0"/>
    </xf>
    <xf numFmtId="0" fontId="9" fillId="2" borderId="19" xfId="1" applyFont="1" applyFill="1" applyBorder="1" applyAlignment="1" applyProtection="1">
      <alignment horizontal="center"/>
      <protection locked="0"/>
    </xf>
    <xf numFmtId="0" fontId="9" fillId="2" borderId="16" xfId="1" applyFont="1" applyFill="1" applyBorder="1" applyAlignment="1" applyProtection="1">
      <alignment horizontal="center"/>
      <protection locked="0"/>
    </xf>
    <xf numFmtId="0" fontId="9" fillId="2" borderId="20" xfId="1" applyFont="1" applyFill="1" applyBorder="1" applyAlignment="1" applyProtection="1">
      <alignment horizontal="center"/>
      <protection locked="0"/>
    </xf>
    <xf numFmtId="0" fontId="6" fillId="3" borderId="0" xfId="1" applyFont="1" applyFill="1" applyBorder="1" applyAlignment="1" applyProtection="1">
      <alignment horizontal="left"/>
      <protection locked="0"/>
    </xf>
    <xf numFmtId="0" fontId="6" fillId="3" borderId="0" xfId="1" applyFont="1" applyFill="1" applyBorder="1" applyProtection="1">
      <protection locked="0"/>
    </xf>
    <xf numFmtId="0" fontId="6" fillId="2" borderId="19" xfId="1" applyFont="1" applyFill="1" applyBorder="1" applyAlignment="1" applyProtection="1">
      <alignment horizontal="center"/>
      <protection locked="0"/>
    </xf>
    <xf numFmtId="0" fontId="6" fillId="2" borderId="16" xfId="1" applyFont="1" applyFill="1" applyBorder="1" applyAlignment="1" applyProtection="1">
      <alignment horizontal="center"/>
      <protection locked="0"/>
    </xf>
    <xf numFmtId="0" fontId="6" fillId="2" borderId="20" xfId="1" applyFont="1" applyFill="1" applyBorder="1" applyAlignment="1" applyProtection="1">
      <alignment horizontal="center"/>
      <protection locked="0"/>
    </xf>
    <xf numFmtId="0" fontId="2" fillId="3" borderId="11" xfId="1" applyFont="1" applyFill="1" applyBorder="1" applyAlignment="1" applyProtection="1">
      <alignment horizontal="center"/>
      <protection locked="0"/>
    </xf>
    <xf numFmtId="43" fontId="9" fillId="2" borderId="19" xfId="2" applyFont="1" applyFill="1" applyBorder="1" applyAlignment="1" applyProtection="1">
      <alignment horizontal="center"/>
      <protection locked="0"/>
    </xf>
    <xf numFmtId="43" fontId="9" fillId="2" borderId="16" xfId="2" applyFont="1" applyFill="1" applyBorder="1" applyAlignment="1" applyProtection="1">
      <alignment horizontal="center"/>
      <protection locked="0"/>
    </xf>
    <xf numFmtId="43" fontId="9" fillId="2" borderId="20" xfId="2" applyFont="1" applyFill="1" applyBorder="1" applyAlignment="1" applyProtection="1">
      <alignment horizontal="center"/>
      <protection locked="0"/>
    </xf>
    <xf numFmtId="0" fontId="8" fillId="3" borderId="21" xfId="1" applyFont="1" applyFill="1" applyBorder="1" applyAlignment="1" applyProtection="1">
      <alignment horizontal="left"/>
      <protection locked="0"/>
    </xf>
    <xf numFmtId="0" fontId="8" fillId="3" borderId="5" xfId="1" applyFont="1" applyFill="1" applyBorder="1" applyAlignment="1" applyProtection="1">
      <alignment horizontal="left"/>
      <protection locked="0"/>
    </xf>
    <xf numFmtId="0" fontId="6" fillId="0" borderId="0" xfId="1" applyFont="1" applyFill="1" applyBorder="1" applyProtection="1">
      <protection locked="0"/>
    </xf>
    <xf numFmtId="14" fontId="6" fillId="2" borderId="19" xfId="1" applyNumberFormat="1" applyFont="1" applyFill="1" applyBorder="1" applyAlignment="1" applyProtection="1">
      <alignment horizontal="center"/>
      <protection locked="0"/>
    </xf>
    <xf numFmtId="43" fontId="6" fillId="2" borderId="8" xfId="2" applyFont="1" applyFill="1" applyBorder="1" applyAlignment="1" applyProtection="1">
      <alignment horizontal="center"/>
      <protection locked="0"/>
    </xf>
    <xf numFmtId="43" fontId="6" fillId="2" borderId="0" xfId="2" applyFont="1" applyFill="1" applyBorder="1" applyAlignment="1" applyProtection="1">
      <alignment horizontal="center"/>
      <protection locked="0"/>
    </xf>
    <xf numFmtId="43" fontId="6" fillId="2" borderId="9" xfId="2" applyFont="1" applyFill="1" applyBorder="1" applyAlignment="1" applyProtection="1">
      <alignment horizontal="center"/>
      <protection locked="0"/>
    </xf>
    <xf numFmtId="14" fontId="9" fillId="2" borderId="19" xfId="1" applyNumberFormat="1" applyFont="1" applyFill="1" applyBorder="1" applyAlignment="1" applyProtection="1">
      <alignment horizontal="center"/>
      <protection locked="0"/>
    </xf>
    <xf numFmtId="0" fontId="6" fillId="0" borderId="11" xfId="1" applyFont="1" applyFill="1" applyBorder="1" applyAlignment="1" applyProtection="1">
      <alignment horizontal="left"/>
      <protection locked="0"/>
    </xf>
    <xf numFmtId="0" fontId="6" fillId="3" borderId="8" xfId="1" applyFont="1" applyFill="1" applyBorder="1" applyAlignment="1" applyProtection="1">
      <alignment horizontal="left"/>
      <protection locked="0"/>
    </xf>
    <xf numFmtId="0" fontId="3" fillId="2" borderId="2" xfId="1" applyFont="1" applyFill="1" applyBorder="1" applyProtection="1">
      <protection locked="0"/>
    </xf>
    <xf numFmtId="0" fontId="5" fillId="2" borderId="2" xfId="1" applyFont="1" applyFill="1" applyBorder="1" applyAlignment="1" applyProtection="1">
      <alignment horizontal="center" wrapText="1"/>
      <protection locked="0"/>
    </xf>
    <xf numFmtId="0" fontId="6" fillId="3" borderId="0" xfId="1" applyFont="1" applyFill="1" applyBorder="1" applyAlignment="1" applyProtection="1">
      <alignment horizontal="center"/>
      <protection locked="0"/>
    </xf>
    <xf numFmtId="0" fontId="9" fillId="3" borderId="11" xfId="1" applyFont="1" applyFill="1" applyBorder="1" applyAlignment="1" applyProtection="1">
      <alignment horizontal="center"/>
      <protection locked="0"/>
    </xf>
    <xf numFmtId="0" fontId="9" fillId="3" borderId="13" xfId="1" applyFont="1" applyFill="1" applyBorder="1" applyAlignment="1" applyProtection="1">
      <alignment horizontal="center"/>
      <protection locked="0"/>
    </xf>
    <xf numFmtId="0" fontId="6" fillId="3" borderId="11" xfId="1" applyFont="1" applyFill="1" applyBorder="1" applyAlignment="1" applyProtection="1">
      <alignment horizontal="center"/>
      <protection locked="0"/>
    </xf>
    <xf numFmtId="0" fontId="6" fillId="3" borderId="13" xfId="1" applyFont="1" applyFill="1" applyBorder="1" applyAlignment="1" applyProtection="1">
      <alignment horizontal="center"/>
      <protection locked="0"/>
    </xf>
    <xf numFmtId="0" fontId="9" fillId="3" borderId="0" xfId="1" applyFont="1" applyFill="1" applyBorder="1" applyAlignment="1" applyProtection="1">
      <alignment horizontal="center"/>
      <protection locked="0"/>
    </xf>
    <xf numFmtId="0" fontId="6" fillId="0" borderId="0" xfId="1" applyFont="1" applyFill="1" applyBorder="1" applyAlignment="1" applyProtection="1">
      <alignment horizontal="left"/>
      <protection locked="0"/>
    </xf>
    <xf numFmtId="0" fontId="6" fillId="3" borderId="16" xfId="1" applyFont="1" applyFill="1" applyBorder="1" applyAlignment="1" applyProtection="1">
      <alignment horizontal="left"/>
      <protection locked="0"/>
    </xf>
    <xf numFmtId="0" fontId="22" fillId="2" borderId="21" xfId="1" applyFont="1" applyFill="1" applyBorder="1" applyAlignment="1" applyProtection="1">
      <alignment horizontal="center" vertical="center" wrapText="1"/>
      <protection hidden="1"/>
    </xf>
    <xf numFmtId="0" fontId="22" fillId="2" borderId="5" xfId="1" applyFont="1" applyFill="1" applyBorder="1" applyAlignment="1" applyProtection="1">
      <alignment horizontal="center" vertical="center" wrapText="1"/>
      <protection hidden="1"/>
    </xf>
    <xf numFmtId="0" fontId="22" fillId="2" borderId="6" xfId="1" applyFont="1" applyFill="1" applyBorder="1" applyAlignment="1" applyProtection="1">
      <alignment horizontal="center" vertical="center" wrapText="1"/>
      <protection hidden="1"/>
    </xf>
    <xf numFmtId="0" fontId="22" fillId="2" borderId="8" xfId="1" applyFont="1" applyFill="1" applyBorder="1" applyAlignment="1" applyProtection="1">
      <alignment horizontal="center" vertical="center" wrapText="1"/>
      <protection hidden="1"/>
    </xf>
    <xf numFmtId="0" fontId="22" fillId="2" borderId="0" xfId="1" applyFont="1" applyFill="1" applyBorder="1" applyAlignment="1" applyProtection="1">
      <alignment horizontal="center" vertical="center" wrapText="1"/>
      <protection hidden="1"/>
    </xf>
    <xf numFmtId="0" fontId="22" fillId="2" borderId="9" xfId="1" applyFont="1" applyFill="1" applyBorder="1" applyAlignment="1" applyProtection="1">
      <alignment horizontal="center" vertical="center" wrapText="1"/>
      <protection hidden="1"/>
    </xf>
    <xf numFmtId="0" fontId="22" fillId="2" borderId="12" xfId="1" applyFont="1" applyFill="1" applyBorder="1" applyAlignment="1" applyProtection="1">
      <alignment horizontal="center" vertical="center" wrapText="1"/>
      <protection hidden="1"/>
    </xf>
    <xf numFmtId="0" fontId="22" fillId="2" borderId="11" xfId="1" applyFont="1" applyFill="1" applyBorder="1" applyAlignment="1" applyProtection="1">
      <alignment horizontal="center" vertical="center" wrapText="1"/>
      <protection hidden="1"/>
    </xf>
    <xf numFmtId="0" fontId="22" fillId="2" borderId="13" xfId="1" applyFont="1" applyFill="1" applyBorder="1" applyAlignment="1" applyProtection="1">
      <alignment horizontal="center" vertical="center" wrapText="1"/>
      <protection hidden="1"/>
    </xf>
    <xf numFmtId="0" fontId="16" fillId="3" borderId="0" xfId="3" applyFont="1" applyFill="1" applyBorder="1" applyAlignment="1" applyProtection="1">
      <alignment horizontal="center"/>
      <protection locked="0"/>
    </xf>
    <xf numFmtId="0" fontId="3" fillId="2" borderId="19" xfId="1" applyFont="1" applyFill="1" applyBorder="1" applyAlignment="1" applyProtection="1">
      <alignment horizontal="center"/>
      <protection locked="0"/>
    </xf>
    <xf numFmtId="0" fontId="3" fillId="2" borderId="20" xfId="1" applyFont="1" applyFill="1" applyBorder="1" applyAlignment="1" applyProtection="1">
      <alignment horizontal="center"/>
      <protection locked="0"/>
    </xf>
    <xf numFmtId="0" fontId="11" fillId="3" borderId="11"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9" fillId="2" borderId="17" xfId="0" applyFont="1" applyFill="1" applyBorder="1" applyAlignment="1" applyProtection="1">
      <alignment horizontal="left"/>
      <protection locked="0"/>
    </xf>
    <xf numFmtId="0" fontId="6" fillId="3" borderId="0" xfId="0" applyFont="1" applyFill="1" applyBorder="1" applyAlignment="1" applyProtection="1">
      <alignment horizontal="center"/>
      <protection locked="0"/>
    </xf>
    <xf numFmtId="0" fontId="6" fillId="3" borderId="9" xfId="0" applyFont="1" applyFill="1" applyBorder="1" applyAlignment="1" applyProtection="1">
      <alignment horizontal="center"/>
      <protection locked="0"/>
    </xf>
    <xf numFmtId="0" fontId="8" fillId="3" borderId="21" xfId="0" applyFont="1" applyFill="1" applyBorder="1" applyProtection="1">
      <protection locked="0"/>
    </xf>
    <xf numFmtId="0" fontId="8" fillId="3" borderId="5" xfId="0" applyFont="1" applyFill="1" applyBorder="1" applyProtection="1">
      <protection locked="0"/>
    </xf>
    <xf numFmtId="0" fontId="6" fillId="3" borderId="0" xfId="0" applyFont="1" applyFill="1" applyBorder="1" applyAlignment="1" applyProtection="1">
      <alignment horizontal="left"/>
      <protection locked="0"/>
    </xf>
    <xf numFmtId="0" fontId="6" fillId="3" borderId="9" xfId="0" applyFont="1" applyFill="1" applyBorder="1" applyAlignment="1" applyProtection="1">
      <alignment horizontal="left"/>
      <protection locked="0"/>
    </xf>
    <xf numFmtId="0" fontId="6" fillId="3" borderId="11" xfId="0" applyFont="1" applyFill="1" applyBorder="1" applyAlignment="1" applyProtection="1">
      <alignment horizontal="center"/>
      <protection locked="0"/>
    </xf>
    <xf numFmtId="0" fontId="6" fillId="3" borderId="13" xfId="0" applyFont="1" applyFill="1" applyBorder="1" applyAlignment="1" applyProtection="1">
      <alignment horizontal="center"/>
      <protection locked="0"/>
    </xf>
    <xf numFmtId="0" fontId="6" fillId="3" borderId="5" xfId="0" applyFont="1" applyFill="1" applyBorder="1" applyProtection="1">
      <protection locked="0"/>
    </xf>
    <xf numFmtId="0" fontId="6" fillId="3" borderId="19" xfId="0" applyFont="1" applyFill="1" applyBorder="1" applyProtection="1">
      <protection locked="0"/>
    </xf>
    <xf numFmtId="0" fontId="6" fillId="3" borderId="16" xfId="0" applyFont="1" applyFill="1" applyBorder="1" applyProtection="1">
      <protection locked="0"/>
    </xf>
    <xf numFmtId="0" fontId="6" fillId="3" borderId="16" xfId="0" applyFont="1" applyFill="1" applyBorder="1" applyAlignment="1" applyProtection="1">
      <alignment horizontal="center"/>
      <protection locked="0"/>
    </xf>
    <xf numFmtId="0" fontId="6" fillId="3" borderId="12" xfId="0" applyFont="1" applyFill="1" applyBorder="1" applyProtection="1">
      <protection locked="0"/>
    </xf>
    <xf numFmtId="0" fontId="6" fillId="3" borderId="11" xfId="0" applyFont="1" applyFill="1" applyBorder="1" applyProtection="1">
      <protection locked="0"/>
    </xf>
    <xf numFmtId="0" fontId="14" fillId="3" borderId="11" xfId="3" applyFill="1" applyBorder="1" applyAlignment="1" applyProtection="1">
      <alignment horizontal="center"/>
      <protection locked="0"/>
    </xf>
    <xf numFmtId="0" fontId="9" fillId="2" borderId="19" xfId="0" applyFont="1" applyFill="1" applyBorder="1" applyAlignment="1" applyProtection="1">
      <alignment horizontal="center"/>
      <protection locked="0"/>
    </xf>
    <xf numFmtId="0" fontId="9" fillId="2" borderId="16" xfId="0" applyFont="1" applyFill="1" applyBorder="1" applyAlignment="1" applyProtection="1">
      <alignment horizontal="center"/>
      <protection locked="0"/>
    </xf>
    <xf numFmtId="0" fontId="9" fillId="2" borderId="20"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2" fillId="3" borderId="13" xfId="0" applyFont="1" applyFill="1" applyBorder="1" applyAlignment="1" applyProtection="1">
      <alignment horizontal="center"/>
      <protection locked="0"/>
    </xf>
    <xf numFmtId="0" fontId="6" fillId="3" borderId="0" xfId="0" applyFont="1" applyFill="1" applyBorder="1" applyProtection="1">
      <protection locked="0"/>
    </xf>
    <xf numFmtId="0" fontId="6" fillId="3" borderId="8" xfId="0" applyFont="1" applyFill="1" applyBorder="1" applyProtection="1">
      <protection locked="0"/>
    </xf>
    <xf numFmtId="0" fontId="3" fillId="2" borderId="19"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3" fillId="2" borderId="20" xfId="0" applyFont="1" applyFill="1" applyBorder="1" applyAlignment="1" applyProtection="1">
      <alignment horizontal="center"/>
      <protection locked="0"/>
    </xf>
    <xf numFmtId="0" fontId="6" fillId="3" borderId="11" xfId="0" applyFont="1" applyFill="1" applyBorder="1" applyAlignment="1" applyProtection="1">
      <alignment horizontal="center" wrapText="1"/>
      <protection locked="0"/>
    </xf>
    <xf numFmtId="0" fontId="6" fillId="3" borderId="9" xfId="0" applyFont="1" applyFill="1" applyBorder="1" applyProtection="1">
      <protection locked="0"/>
    </xf>
    <xf numFmtId="0" fontId="6" fillId="3" borderId="8" xfId="0" applyFont="1" applyFill="1" applyBorder="1" applyAlignment="1" applyProtection="1">
      <alignment horizontal="left"/>
      <protection locked="0"/>
    </xf>
    <xf numFmtId="0" fontId="9" fillId="4" borderId="19" xfId="0" applyFont="1" applyFill="1" applyBorder="1" applyAlignment="1" applyProtection="1">
      <alignment horizontal="right"/>
      <protection locked="0"/>
    </xf>
    <xf numFmtId="0" fontId="9" fillId="4" borderId="16" xfId="0" applyFont="1" applyFill="1" applyBorder="1" applyAlignment="1" applyProtection="1">
      <alignment horizontal="right"/>
      <protection locked="0"/>
    </xf>
    <xf numFmtId="0" fontId="9" fillId="4" borderId="20" xfId="0" applyFont="1" applyFill="1" applyBorder="1" applyAlignment="1" applyProtection="1">
      <alignment horizontal="right"/>
      <protection locked="0"/>
    </xf>
    <xf numFmtId="0" fontId="8" fillId="0" borderId="21" xfId="0" applyFont="1" applyFill="1" applyBorder="1" applyProtection="1">
      <protection locked="0"/>
    </xf>
    <xf numFmtId="0" fontId="8" fillId="0" borderId="5" xfId="0" applyFont="1" applyFill="1" applyBorder="1" applyProtection="1">
      <protection locked="0"/>
    </xf>
    <xf numFmtId="0" fontId="6" fillId="3" borderId="5" xfId="0" applyFont="1" applyFill="1" applyBorder="1" applyAlignment="1" applyProtection="1">
      <alignment horizontal="left"/>
      <protection locked="0"/>
    </xf>
    <xf numFmtId="0" fontId="6" fillId="3" borderId="16" xfId="0" applyFont="1" applyFill="1" applyBorder="1" applyAlignment="1" applyProtection="1">
      <alignment horizontal="left"/>
      <protection locked="0"/>
    </xf>
    <xf numFmtId="0" fontId="9" fillId="3" borderId="0" xfId="0" applyFont="1" applyFill="1" applyBorder="1" applyAlignment="1" applyProtection="1">
      <alignment horizontal="center"/>
      <protection locked="0"/>
    </xf>
    <xf numFmtId="0" fontId="6" fillId="2" borderId="19" xfId="0" applyFont="1" applyFill="1" applyBorder="1" applyProtection="1">
      <protection locked="0"/>
    </xf>
    <xf numFmtId="0" fontId="6" fillId="2" borderId="16" xfId="0" applyFont="1" applyFill="1" applyBorder="1" applyProtection="1">
      <protection locked="0"/>
    </xf>
    <xf numFmtId="0" fontId="6" fillId="2" borderId="20" xfId="0" applyFont="1" applyFill="1" applyBorder="1" applyProtection="1">
      <protection locked="0"/>
    </xf>
    <xf numFmtId="0" fontId="6" fillId="2" borderId="19" xfId="0" applyFont="1" applyFill="1" applyBorder="1" applyAlignment="1" applyProtection="1">
      <alignment horizontal="left"/>
      <protection locked="0"/>
    </xf>
    <xf numFmtId="0" fontId="6" fillId="2" borderId="16" xfId="0" applyFont="1" applyFill="1" applyBorder="1" applyAlignment="1" applyProtection="1">
      <alignment horizontal="left"/>
      <protection locked="0"/>
    </xf>
    <xf numFmtId="0" fontId="6" fillId="2" borderId="20" xfId="0" applyFont="1" applyFill="1" applyBorder="1" applyAlignment="1" applyProtection="1">
      <alignment horizontal="left"/>
      <protection locked="0"/>
    </xf>
    <xf numFmtId="0" fontId="6" fillId="3" borderId="0" xfId="0" applyFont="1" applyFill="1" applyBorder="1" applyAlignment="1" applyProtection="1">
      <alignment wrapText="1"/>
      <protection locked="0"/>
    </xf>
    <xf numFmtId="0" fontId="6" fillId="3" borderId="11" xfId="0" applyFont="1" applyFill="1" applyBorder="1" applyAlignment="1" applyProtection="1">
      <alignment horizontal="left"/>
      <protection locked="0"/>
    </xf>
    <xf numFmtId="164" fontId="26" fillId="2" borderId="19" xfId="0" applyNumberFormat="1" applyFont="1" applyFill="1" applyBorder="1" applyAlignment="1" applyProtection="1">
      <alignment horizontal="right"/>
      <protection locked="0"/>
    </xf>
    <xf numFmtId="164" fontId="26" fillId="2" borderId="20" xfId="0" applyNumberFormat="1" applyFont="1" applyFill="1" applyBorder="1" applyAlignment="1" applyProtection="1">
      <alignment horizontal="right"/>
      <protection locked="0"/>
    </xf>
    <xf numFmtId="0" fontId="6" fillId="3" borderId="9" xfId="0" applyFont="1" applyFill="1" applyBorder="1" applyAlignment="1" applyProtection="1">
      <alignment wrapText="1"/>
      <protection locked="0"/>
    </xf>
    <xf numFmtId="0" fontId="6" fillId="3" borderId="11" xfId="0" applyFont="1" applyFill="1" applyBorder="1" applyAlignment="1" applyProtection="1">
      <protection locked="0"/>
    </xf>
    <xf numFmtId="0" fontId="15" fillId="3" borderId="21" xfId="0" applyFont="1" applyFill="1" applyBorder="1" applyProtection="1">
      <protection locked="0"/>
    </xf>
    <xf numFmtId="0" fontId="15" fillId="3" borderId="5" xfId="0" applyFont="1" applyFill="1" applyBorder="1" applyProtection="1">
      <protection locked="0"/>
    </xf>
    <xf numFmtId="0" fontId="6" fillId="3" borderId="11" xfId="0" applyFont="1" applyFill="1" applyBorder="1" applyAlignment="1" applyProtection="1">
      <alignment wrapText="1"/>
      <protection locked="0"/>
    </xf>
    <xf numFmtId="14" fontId="9" fillId="2" borderId="19" xfId="0" applyNumberFormat="1" applyFont="1" applyFill="1" applyBorder="1" applyAlignment="1" applyProtection="1">
      <alignment horizontal="center"/>
      <protection locked="0"/>
    </xf>
    <xf numFmtId="14" fontId="9" fillId="2" borderId="16" xfId="0" applyNumberFormat="1" applyFont="1" applyFill="1" applyBorder="1" applyAlignment="1" applyProtection="1">
      <alignment horizontal="center"/>
      <protection locked="0"/>
    </xf>
    <xf numFmtId="14" fontId="9" fillId="2" borderId="20" xfId="0" applyNumberFormat="1" applyFont="1" applyFill="1" applyBorder="1" applyAlignment="1" applyProtection="1">
      <alignment horizontal="center"/>
      <protection locked="0"/>
    </xf>
    <xf numFmtId="0" fontId="6" fillId="3" borderId="8"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9"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wrapText="1"/>
      <protection locked="0"/>
    </xf>
    <xf numFmtId="0" fontId="8" fillId="3" borderId="21" xfId="0" applyFont="1" applyFill="1" applyBorder="1" applyAlignment="1" applyProtection="1">
      <alignment horizontal="left"/>
      <protection locked="0"/>
    </xf>
    <xf numFmtId="0" fontId="8" fillId="3" borderId="5" xfId="0" applyFont="1" applyFill="1" applyBorder="1" applyAlignment="1" applyProtection="1">
      <alignment horizontal="left"/>
      <protection locked="0"/>
    </xf>
  </cellXfs>
  <cellStyles count="5">
    <cellStyle name="Comma 2" xfId="2" xr:uid="{00000000-0005-0000-0000-000000000000}"/>
    <cellStyle name="Hyperlink" xfId="3" builtinId="8"/>
    <cellStyle name="Normal" xfId="0" builtinId="0"/>
    <cellStyle name="Normal 2" xfId="1" xr:uid="{00000000-0005-0000-0000-000003000000}"/>
    <cellStyle name="Normal 3" xfId="4" xr:uid="{00000000-0005-0000-0000-000004000000}"/>
  </cellStyles>
  <dxfs count="26">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dxf>
    <dxf>
      <fill>
        <patternFill patternType="solid">
          <fgColor indexed="64"/>
          <bgColor theme="8"/>
        </patternFill>
      </fill>
      <alignment horizontal="center" vertical="bottom" textRotation="0" wrapText="0" indent="0" justifyLastLine="0" shrinkToFit="0"/>
    </dxf>
    <dxf>
      <font>
        <color auto="1"/>
      </font>
    </dxf>
    <dxf>
      <font>
        <color theme="1"/>
      </font>
    </dxf>
    <dxf>
      <font>
        <color auto="1"/>
      </font>
    </dxf>
    <dxf>
      <font>
        <color auto="1"/>
      </font>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ill>
        <patternFill patternType="none">
          <bgColor auto="1"/>
        </patternFill>
      </fill>
      <border>
        <left/>
        <right/>
        <top/>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2DDDC"/>
      <color rgb="FFF2E0DC"/>
      <color rgb="FFF2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вид" displayName="вид" ref="G1:G10" totalsRowShown="0" headerRowDxfId="9" headerRowCellStyle="Normal 2" dataCellStyle="Normal 2">
  <autoFilter ref="G1:G10" xr:uid="{00000000-0009-0000-0100-000001000000}"/>
  <tableColumns count="1">
    <tableColumn id="1" xr3:uid="{00000000-0010-0000-0000-000001000000}" name="вид" dataCellStyle="Normal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Финансиски_лизинг" displayName="Финансиски_лизинг" ref="G61:G63" totalsRowShown="0" headerRowDxfId="0" headerRowCellStyle="Normal 2" dataCellStyle="Normal 2">
  <autoFilter ref="G61:G63" xr:uid="{00000000-0009-0000-0100-00000A000000}"/>
  <tableColumns count="1">
    <tableColumn id="1" xr3:uid="{00000000-0010-0000-0900-000001000000}" name="Финансиски лизинг "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Комерцијаленкредит" displayName="Комерцијаленкредит" ref="G13:G19" totalsRowShown="0" headerRowDxfId="8" headerRowCellStyle="Normal 2" dataCellStyle="Normal 2">
  <autoFilter ref="G13:G19" xr:uid="{00000000-0009-0000-0100-000002000000}"/>
  <tableColumns count="1">
    <tableColumn id="1" xr3:uid="{00000000-0010-0000-0100-000001000000}" name="Комерцијален кредит "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Стоковен_кредит" displayName="Стоковен_кредит" ref="G21:G28" totalsRowShown="0" headerRowDxfId="7" headerRowCellStyle="Normal 2" dataCellStyle="Normal 2">
  <autoFilter ref="G21:G28" xr:uid="{00000000-0009-0000-0100-000003000000}"/>
  <tableColumns count="1">
    <tableColumn id="1" xr3:uid="{00000000-0010-0000-0200-000001000000}" name="Стоковен кредит "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Финансиски_кредит_заем" displayName="Финансиски_кредит_заем" ref="G30:G44" totalsRowShown="0" headerRowDxfId="6" headerRowCellStyle="Normal 2" dataCellStyle="Normal 2">
  <autoFilter ref="G30:G44" xr:uid="{00000000-0009-0000-0100-000004000000}"/>
  <tableColumns count="1">
    <tableColumn id="1" xr3:uid="{00000000-0010-0000-0300-000001000000}" name="Финансиски кредит (заем) "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Издравање_должничка_хартија_од_вредност" displayName="Издравање_должничка_хартија_од_вредност" ref="G46:G47" totalsRowShown="0" headerRowDxfId="5" headerRowCellStyle="Normal 2" dataCellStyle="Normal 2">
  <autoFilter ref="G46:G47" xr:uid="{00000000-0009-0000-0100-000005000000}"/>
  <tableColumns count="1">
    <tableColumn id="1" xr3:uid="{00000000-0010-0000-0400-000001000000}" name="Издавање должничка хартија од вредност "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Договор_за_повторен_откуп_на_хартија_од_вредност_репо_договор" displayName="Договор_за_повторен_откуп_на_хартија_од_вредност_репо_договор" ref="G49:G50" totalsRowShown="0" headerRowDxfId="4" headerRowCellStyle="Normal 2" dataCellStyle="Normal 2">
  <autoFilter ref="G49:G50" xr:uid="{00000000-0009-0000-0100-000006000000}"/>
  <tableColumns count="1">
    <tableColumn id="1" xr3:uid="{00000000-0010-0000-0500-000001000000}" name="Договор за повторен откуп на хартија од вредност (репо-договор) "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Субординиран_заем" displayName="Субординиран_заем" ref="G52:G53" totalsRowShown="0" headerRowDxfId="3" headerRowCellStyle="Normal 2" dataCellStyle="Normal 2">
  <autoFilter ref="G52:G53" xr:uid="{00000000-0009-0000-0100-000007000000}"/>
  <tableColumns count="1">
    <tableColumn id="1" xr3:uid="{00000000-0010-0000-0600-000001000000}" name="Субординиран заем " dataCellStyle="Normal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Синдициран_заем" displayName="Синдициран_заем" ref="G55:G56" totalsRowShown="0" headerRowDxfId="2" headerRowCellStyle="Normal 2" dataCellStyle="Normal 2">
  <autoFilter ref="G55:G56" xr:uid="{00000000-0009-0000-0100-000008000000}"/>
  <tableColumns count="1">
    <tableColumn id="1" xr3:uid="{00000000-0010-0000-0700-000001000000}" name="Синдициран заем" dataCellStyle="Normal 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Распределба_на_СПВ" displayName="Распределба_на_СПВ" ref="G58:G59" totalsRowShown="0" headerRowDxfId="1" headerRowCellStyle="Normal 2" dataCellStyle="Normal 2">
  <autoFilter ref="G58:G59" xr:uid="{00000000-0009-0000-0100-000009000000}"/>
  <tableColumns count="1">
    <tableColumn id="1" xr3:uid="{00000000-0010-0000-0800-000001000000}" name="Распределба на СПВ "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nbrm.mk/WBStorage/Files/Statistika_Upatstvo_ND_26_11_2015.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8"/>
  <sheetViews>
    <sheetView showGridLines="0" tabSelected="1" zoomScaleNormal="100" workbookViewId="0">
      <selection activeCell="B22" sqref="B22"/>
    </sheetView>
  </sheetViews>
  <sheetFormatPr defaultRowHeight="15" x14ac:dyDescent="0.25"/>
  <cols>
    <col min="1" max="1" width="4.28515625" style="37" customWidth="1"/>
    <col min="2" max="3" width="4.5703125" style="37" customWidth="1"/>
    <col min="4" max="4" width="6" style="37" customWidth="1"/>
    <col min="5" max="5" width="5.140625" style="37" customWidth="1"/>
    <col min="6" max="6" width="5" style="37" customWidth="1"/>
    <col min="7" max="8" width="4.5703125" style="37" customWidth="1"/>
    <col min="9" max="9" width="4.28515625" style="37" customWidth="1"/>
    <col min="10" max="10" width="4.5703125" style="37" customWidth="1"/>
    <col min="11" max="11" width="5.28515625" style="37" customWidth="1"/>
    <col min="12" max="12" width="5.42578125" style="37" customWidth="1"/>
    <col min="13" max="13" width="5.28515625" style="37" customWidth="1"/>
    <col min="14" max="14" width="4.5703125" style="37" customWidth="1"/>
    <col min="15" max="15" width="5.5703125" style="37" customWidth="1"/>
    <col min="16" max="16" width="3.85546875" style="37" customWidth="1"/>
    <col min="17" max="17" width="6.140625" style="37" customWidth="1"/>
    <col min="18" max="18" width="4.5703125" style="37" customWidth="1"/>
    <col min="19" max="19" width="5.28515625" style="37" customWidth="1"/>
    <col min="20" max="20" width="4.5703125" style="37" customWidth="1"/>
    <col min="21" max="21" width="4.42578125" style="37" customWidth="1"/>
    <col min="22" max="23" width="9.140625" style="154"/>
    <col min="24" max="16384" width="9.140625" style="37"/>
  </cols>
  <sheetData>
    <row r="1" spans="1:27" ht="19.5" x14ac:dyDescent="0.25">
      <c r="A1" s="31" t="s">
        <v>0</v>
      </c>
      <c r="B1" s="32" t="s">
        <v>1</v>
      </c>
      <c r="C1" s="32" t="s">
        <v>2</v>
      </c>
      <c r="D1" s="33" t="s">
        <v>3</v>
      </c>
      <c r="E1" s="33" t="s">
        <v>4</v>
      </c>
      <c r="F1" s="214" t="s">
        <v>2988</v>
      </c>
      <c r="G1" s="214"/>
      <c r="H1" s="214"/>
      <c r="I1" s="214"/>
      <c r="J1" s="214"/>
      <c r="K1" s="214"/>
      <c r="L1" s="214"/>
      <c r="M1" s="214"/>
      <c r="N1" s="214"/>
      <c r="O1" s="214"/>
      <c r="P1" s="34" t="s">
        <v>5</v>
      </c>
      <c r="Q1" s="215" t="s">
        <v>6</v>
      </c>
      <c r="R1" s="215"/>
      <c r="S1" s="32" t="s">
        <v>7</v>
      </c>
      <c r="T1" s="32"/>
      <c r="U1" s="35"/>
      <c r="V1" s="149"/>
      <c r="W1" s="149"/>
      <c r="X1" s="36"/>
      <c r="Y1" s="36"/>
    </row>
    <row r="2" spans="1:27" x14ac:dyDescent="0.25">
      <c r="A2" s="38" t="s">
        <v>8</v>
      </c>
      <c r="B2" s="204" t="s">
        <v>9</v>
      </c>
      <c r="C2" s="205"/>
      <c r="D2" s="205"/>
      <c r="E2" s="205"/>
      <c r="F2" s="205"/>
      <c r="G2" s="205"/>
      <c r="H2" s="205"/>
      <c r="I2" s="39" t="s">
        <v>10</v>
      </c>
      <c r="J2" s="40" t="s">
        <v>11</v>
      </c>
      <c r="K2" s="41" t="s">
        <v>12</v>
      </c>
      <c r="L2" s="42" t="s">
        <v>13</v>
      </c>
      <c r="M2" s="39" t="s">
        <v>14</v>
      </c>
      <c r="N2" s="39" t="s">
        <v>15</v>
      </c>
      <c r="O2" s="39" t="s">
        <v>16</v>
      </c>
      <c r="P2" s="39" t="s">
        <v>17</v>
      </c>
      <c r="Q2" s="39" t="s">
        <v>18</v>
      </c>
      <c r="R2" s="39" t="s">
        <v>19</v>
      </c>
      <c r="S2" s="39" t="s">
        <v>20</v>
      </c>
      <c r="T2" s="43" t="s">
        <v>21</v>
      </c>
      <c r="U2" s="44" t="s">
        <v>22</v>
      </c>
      <c r="V2" s="149"/>
      <c r="W2" s="149"/>
      <c r="X2" s="36"/>
      <c r="Y2" s="36"/>
      <c r="AA2" s="154">
        <f>COUNTA(K4,K6,K8,K10)</f>
        <v>0</v>
      </c>
    </row>
    <row r="3" spans="1:27" ht="15.75" x14ac:dyDescent="0.25">
      <c r="A3" s="38" t="s">
        <v>23</v>
      </c>
      <c r="B3" s="45">
        <v>1</v>
      </c>
      <c r="C3" s="216" t="s">
        <v>24</v>
      </c>
      <c r="D3" s="216"/>
      <c r="E3" s="216"/>
      <c r="F3" s="216"/>
      <c r="G3" s="46" t="s">
        <v>25</v>
      </c>
      <c r="H3" s="46" t="s">
        <v>26</v>
      </c>
      <c r="I3" s="46" t="s">
        <v>27</v>
      </c>
      <c r="J3" s="47">
        <v>5</v>
      </c>
      <c r="K3" s="195" t="s">
        <v>28</v>
      </c>
      <c r="L3" s="195"/>
      <c r="M3" s="195"/>
      <c r="N3" s="48" t="s">
        <v>29</v>
      </c>
      <c r="O3" s="49" t="s">
        <v>30</v>
      </c>
      <c r="P3" s="49" t="s">
        <v>31</v>
      </c>
      <c r="Q3" s="49" t="s">
        <v>32</v>
      </c>
      <c r="R3" s="49" t="s">
        <v>33</v>
      </c>
      <c r="S3" s="49" t="s">
        <v>34</v>
      </c>
      <c r="T3" s="50" t="s">
        <v>35</v>
      </c>
      <c r="U3" s="44" t="s">
        <v>36</v>
      </c>
      <c r="V3" s="149"/>
      <c r="W3" s="149"/>
      <c r="X3" s="36"/>
      <c r="Y3" s="36"/>
    </row>
    <row r="4" spans="1:27" x14ac:dyDescent="0.25">
      <c r="A4" s="38" t="s">
        <v>37</v>
      </c>
      <c r="B4" s="51" t="s">
        <v>38</v>
      </c>
      <c r="C4" s="197"/>
      <c r="D4" s="198"/>
      <c r="E4" s="199"/>
      <c r="F4" s="52" t="s">
        <v>39</v>
      </c>
      <c r="G4" s="53" t="s">
        <v>40</v>
      </c>
      <c r="H4" s="53" t="s">
        <v>41</v>
      </c>
      <c r="I4" s="53" t="s">
        <v>42</v>
      </c>
      <c r="J4" s="54" t="s">
        <v>43</v>
      </c>
      <c r="K4" s="55"/>
      <c r="L4" s="48" t="s">
        <v>44</v>
      </c>
      <c r="M4" s="48" t="s">
        <v>45</v>
      </c>
      <c r="N4" s="48" t="s">
        <v>46</v>
      </c>
      <c r="O4" s="49" t="s">
        <v>47</v>
      </c>
      <c r="P4" s="49" t="s">
        <v>48</v>
      </c>
      <c r="Q4" s="49" t="s">
        <v>49</v>
      </c>
      <c r="R4" s="49" t="s">
        <v>50</v>
      </c>
      <c r="S4" s="49" t="s">
        <v>51</v>
      </c>
      <c r="T4" s="56" t="s">
        <v>52</v>
      </c>
      <c r="U4" s="44" t="s">
        <v>53</v>
      </c>
      <c r="V4" s="149"/>
      <c r="W4" s="149"/>
      <c r="X4" s="36"/>
      <c r="Y4" s="36"/>
    </row>
    <row r="5" spans="1:27" x14ac:dyDescent="0.25">
      <c r="A5" s="38" t="s">
        <v>54</v>
      </c>
      <c r="B5" s="45">
        <v>2</v>
      </c>
      <c r="C5" s="195" t="s">
        <v>55</v>
      </c>
      <c r="D5" s="195"/>
      <c r="E5" s="195"/>
      <c r="F5" s="195"/>
      <c r="G5" s="53" t="s">
        <v>56</v>
      </c>
      <c r="H5" s="53" t="s">
        <v>57</v>
      </c>
      <c r="I5" s="53" t="s">
        <v>58</v>
      </c>
      <c r="J5" s="47">
        <v>6</v>
      </c>
      <c r="K5" s="196" t="s">
        <v>59</v>
      </c>
      <c r="L5" s="196"/>
      <c r="M5" s="196"/>
      <c r="N5" s="196"/>
      <c r="O5" s="49" t="s">
        <v>60</v>
      </c>
      <c r="P5" s="49" t="s">
        <v>61</v>
      </c>
      <c r="Q5" s="49" t="s">
        <v>62</v>
      </c>
      <c r="R5" s="49" t="s">
        <v>63</v>
      </c>
      <c r="S5" s="49" t="s">
        <v>64</v>
      </c>
      <c r="T5" s="50" t="s">
        <v>65</v>
      </c>
      <c r="U5" s="44" t="s">
        <v>66</v>
      </c>
      <c r="V5" s="149"/>
      <c r="W5" s="149"/>
      <c r="X5" s="36"/>
      <c r="Y5" s="36"/>
    </row>
    <row r="6" spans="1:27" x14ac:dyDescent="0.25">
      <c r="A6" s="38" t="s">
        <v>67</v>
      </c>
      <c r="B6" s="51" t="s">
        <v>68</v>
      </c>
      <c r="C6" s="197"/>
      <c r="D6" s="198"/>
      <c r="E6" s="199"/>
      <c r="F6" s="52" t="s">
        <v>69</v>
      </c>
      <c r="G6" s="53" t="s">
        <v>70</v>
      </c>
      <c r="H6" s="53" t="s">
        <v>71</v>
      </c>
      <c r="I6" s="53" t="s">
        <v>72</v>
      </c>
      <c r="J6" s="54" t="s">
        <v>73</v>
      </c>
      <c r="K6" s="55"/>
      <c r="L6" s="48" t="s">
        <v>74</v>
      </c>
      <c r="M6" s="207"/>
      <c r="N6" s="198"/>
      <c r="O6" s="199"/>
      <c r="P6" s="213" t="s">
        <v>75</v>
      </c>
      <c r="Q6" s="195"/>
      <c r="R6" s="195"/>
      <c r="S6" s="48" t="s">
        <v>76</v>
      </c>
      <c r="T6" s="50" t="s">
        <v>77</v>
      </c>
      <c r="U6" s="44" t="s">
        <v>78</v>
      </c>
      <c r="V6" s="149"/>
      <c r="W6" s="149"/>
      <c r="X6" s="36"/>
      <c r="Y6" s="36"/>
    </row>
    <row r="7" spans="1:27" x14ac:dyDescent="0.25">
      <c r="A7" s="38" t="s">
        <v>79</v>
      </c>
      <c r="B7" s="45">
        <v>3</v>
      </c>
      <c r="C7" s="196" t="s">
        <v>80</v>
      </c>
      <c r="D7" s="196"/>
      <c r="E7" s="196"/>
      <c r="F7" s="48" t="s">
        <v>81</v>
      </c>
      <c r="G7" s="53" t="s">
        <v>82</v>
      </c>
      <c r="H7" s="53" t="s">
        <v>83</v>
      </c>
      <c r="I7" s="53" t="s">
        <v>84</v>
      </c>
      <c r="J7" s="47">
        <v>7</v>
      </c>
      <c r="K7" s="195" t="s">
        <v>85</v>
      </c>
      <c r="L7" s="195"/>
      <c r="M7" s="195"/>
      <c r="N7" s="49" t="s">
        <v>86</v>
      </c>
      <c r="O7" s="49" t="s">
        <v>87</v>
      </c>
      <c r="P7" s="49" t="s">
        <v>88</v>
      </c>
      <c r="Q7" s="49" t="s">
        <v>89</v>
      </c>
      <c r="R7" s="48" t="s">
        <v>90</v>
      </c>
      <c r="S7" s="48" t="s">
        <v>91</v>
      </c>
      <c r="T7" s="50" t="s">
        <v>92</v>
      </c>
      <c r="U7" s="44" t="s">
        <v>93</v>
      </c>
      <c r="V7" s="149"/>
      <c r="W7" s="149"/>
      <c r="X7" s="36"/>
      <c r="Y7" s="36"/>
    </row>
    <row r="8" spans="1:27" x14ac:dyDescent="0.25">
      <c r="A8" s="38" t="s">
        <v>94</v>
      </c>
      <c r="B8" s="45" t="s">
        <v>95</v>
      </c>
      <c r="C8" s="197"/>
      <c r="D8" s="198"/>
      <c r="E8" s="199"/>
      <c r="F8" s="48" t="s">
        <v>96</v>
      </c>
      <c r="G8" s="53" t="s">
        <v>97</v>
      </c>
      <c r="H8" s="53" t="s">
        <v>98</v>
      </c>
      <c r="I8" s="53" t="s">
        <v>99</v>
      </c>
      <c r="J8" s="54" t="s">
        <v>100</v>
      </c>
      <c r="K8" s="55"/>
      <c r="L8" s="48" t="s">
        <v>101</v>
      </c>
      <c r="M8" s="197" t="s">
        <v>102</v>
      </c>
      <c r="N8" s="198"/>
      <c r="O8" s="199"/>
      <c r="P8" s="213" t="s">
        <v>103</v>
      </c>
      <c r="Q8" s="195"/>
      <c r="R8" s="195"/>
      <c r="S8" s="48" t="s">
        <v>104</v>
      </c>
      <c r="T8" s="50" t="s">
        <v>105</v>
      </c>
      <c r="U8" s="44" t="s">
        <v>106</v>
      </c>
      <c r="V8" s="149"/>
      <c r="W8" s="149"/>
      <c r="X8" s="36"/>
      <c r="Y8" s="36"/>
    </row>
    <row r="9" spans="1:27" x14ac:dyDescent="0.25">
      <c r="A9" s="38" t="s">
        <v>107</v>
      </c>
      <c r="B9" s="45">
        <v>4</v>
      </c>
      <c r="C9" s="196" t="s">
        <v>108</v>
      </c>
      <c r="D9" s="196"/>
      <c r="E9" s="196"/>
      <c r="F9" s="48" t="s">
        <v>109</v>
      </c>
      <c r="G9" s="49" t="s">
        <v>110</v>
      </c>
      <c r="H9" s="49" t="s">
        <v>111</v>
      </c>
      <c r="I9" s="48" t="s">
        <v>112</v>
      </c>
      <c r="J9" s="47">
        <v>8</v>
      </c>
      <c r="K9" s="196" t="s">
        <v>113</v>
      </c>
      <c r="L9" s="196"/>
      <c r="M9" s="196"/>
      <c r="N9" s="196"/>
      <c r="O9" s="196"/>
      <c r="P9" s="196"/>
      <c r="Q9" s="196"/>
      <c r="R9" s="196"/>
      <c r="S9" s="48" t="s">
        <v>114</v>
      </c>
      <c r="T9" s="50" t="s">
        <v>115</v>
      </c>
      <c r="U9" s="44" t="s">
        <v>116</v>
      </c>
      <c r="V9" s="149"/>
      <c r="W9" s="149"/>
      <c r="X9" s="36"/>
      <c r="Y9" s="36"/>
    </row>
    <row r="10" spans="1:27" x14ac:dyDescent="0.25">
      <c r="A10" s="38" t="s">
        <v>117</v>
      </c>
      <c r="B10" s="51" t="s">
        <v>118</v>
      </c>
      <c r="C10" s="57" t="s">
        <v>119</v>
      </c>
      <c r="D10" s="57" t="s">
        <v>120</v>
      </c>
      <c r="E10" s="57" t="s">
        <v>121</v>
      </c>
      <c r="F10" s="58" t="s">
        <v>122</v>
      </c>
      <c r="G10" s="59" t="s">
        <v>123</v>
      </c>
      <c r="H10" s="59" t="s">
        <v>124</v>
      </c>
      <c r="I10" s="49" t="s">
        <v>125</v>
      </c>
      <c r="J10" s="60"/>
      <c r="K10" s="55"/>
      <c r="L10" s="49" t="s">
        <v>126</v>
      </c>
      <c r="M10" s="207"/>
      <c r="N10" s="198"/>
      <c r="O10" s="199"/>
      <c r="P10" s="48" t="s">
        <v>127</v>
      </c>
      <c r="Q10" s="60"/>
      <c r="R10" s="208"/>
      <c r="S10" s="209"/>
      <c r="T10" s="210"/>
      <c r="U10" s="44" t="s">
        <v>128</v>
      </c>
      <c r="V10" s="149"/>
      <c r="W10" s="149"/>
      <c r="X10" s="36"/>
      <c r="Y10" s="36"/>
    </row>
    <row r="11" spans="1:27" x14ac:dyDescent="0.25">
      <c r="A11" s="38" t="s">
        <v>129</v>
      </c>
      <c r="B11" s="61" t="s">
        <v>130</v>
      </c>
      <c r="C11" s="58" t="s">
        <v>131</v>
      </c>
      <c r="D11" s="58" t="s">
        <v>132</v>
      </c>
      <c r="E11" s="58" t="s">
        <v>133</v>
      </c>
      <c r="F11" s="58" t="s">
        <v>134</v>
      </c>
      <c r="G11" s="58" t="s">
        <v>135</v>
      </c>
      <c r="H11" s="59" t="s">
        <v>136</v>
      </c>
      <c r="I11" s="59" t="s">
        <v>137</v>
      </c>
      <c r="J11" s="59" t="s">
        <v>138</v>
      </c>
      <c r="K11" s="59" t="s">
        <v>139</v>
      </c>
      <c r="L11" s="59" t="s">
        <v>140</v>
      </c>
      <c r="M11" s="59" t="s">
        <v>141</v>
      </c>
      <c r="N11" s="59" t="s">
        <v>142</v>
      </c>
      <c r="O11" s="58" t="s">
        <v>143</v>
      </c>
      <c r="P11" s="58" t="s">
        <v>144</v>
      </c>
      <c r="Q11" s="58" t="s">
        <v>145</v>
      </c>
      <c r="R11" s="58" t="s">
        <v>146</v>
      </c>
      <c r="S11" s="58" t="s">
        <v>147</v>
      </c>
      <c r="T11" s="62" t="s">
        <v>148</v>
      </c>
      <c r="U11" s="44" t="s">
        <v>149</v>
      </c>
      <c r="V11" s="149"/>
      <c r="W11" s="149"/>
      <c r="X11" s="36"/>
      <c r="Y11" s="36"/>
    </row>
    <row r="12" spans="1:27" x14ac:dyDescent="0.25">
      <c r="A12" s="38" t="s">
        <v>150</v>
      </c>
      <c r="B12" s="204" t="s">
        <v>151</v>
      </c>
      <c r="C12" s="205"/>
      <c r="D12" s="205"/>
      <c r="E12" s="205"/>
      <c r="F12" s="205"/>
      <c r="G12" s="205"/>
      <c r="H12" s="41" t="s">
        <v>152</v>
      </c>
      <c r="I12" s="39" t="s">
        <v>153</v>
      </c>
      <c r="J12" s="40" t="s">
        <v>154</v>
      </c>
      <c r="K12" s="41" t="s">
        <v>155</v>
      </c>
      <c r="L12" s="42" t="s">
        <v>156</v>
      </c>
      <c r="M12" s="39" t="s">
        <v>157</v>
      </c>
      <c r="N12" s="39" t="s">
        <v>158</v>
      </c>
      <c r="O12" s="39" t="s">
        <v>159</v>
      </c>
      <c r="P12" s="39" t="s">
        <v>160</v>
      </c>
      <c r="Q12" s="39" t="s">
        <v>161</v>
      </c>
      <c r="R12" s="39" t="s">
        <v>162</v>
      </c>
      <c r="S12" s="39" t="s">
        <v>163</v>
      </c>
      <c r="T12" s="43" t="s">
        <v>164</v>
      </c>
      <c r="U12" s="44" t="s">
        <v>165</v>
      </c>
      <c r="V12" s="149"/>
      <c r="W12" s="149"/>
      <c r="X12" s="36"/>
      <c r="Y12" s="36"/>
    </row>
    <row r="13" spans="1:27" x14ac:dyDescent="0.25">
      <c r="A13" s="38" t="s">
        <v>166</v>
      </c>
      <c r="B13" s="45">
        <v>1</v>
      </c>
      <c r="C13" s="196" t="s">
        <v>167</v>
      </c>
      <c r="D13" s="196"/>
      <c r="E13" s="196"/>
      <c r="F13" s="47">
        <v>2</v>
      </c>
      <c r="G13" s="206" t="s">
        <v>168</v>
      </c>
      <c r="H13" s="206"/>
      <c r="I13" s="206"/>
      <c r="J13" s="47" t="s">
        <v>169</v>
      </c>
      <c r="K13" s="49" t="s">
        <v>170</v>
      </c>
      <c r="L13" s="49" t="s">
        <v>171</v>
      </c>
      <c r="M13" s="49" t="s">
        <v>172</v>
      </c>
      <c r="N13" s="47">
        <v>7</v>
      </c>
      <c r="O13" s="195" t="s">
        <v>173</v>
      </c>
      <c r="P13" s="195"/>
      <c r="Q13" s="195"/>
      <c r="R13" s="195"/>
      <c r="S13" s="195"/>
      <c r="T13" s="63" t="s">
        <v>174</v>
      </c>
      <c r="U13" s="44" t="s">
        <v>175</v>
      </c>
      <c r="V13" s="149"/>
      <c r="W13" s="149"/>
      <c r="X13" s="36"/>
      <c r="Y13" s="36"/>
    </row>
    <row r="14" spans="1:27" x14ac:dyDescent="0.25">
      <c r="A14" s="38" t="s">
        <v>176</v>
      </c>
      <c r="B14" s="51" t="s">
        <v>177</v>
      </c>
      <c r="C14" s="211"/>
      <c r="D14" s="193"/>
      <c r="E14" s="194"/>
      <c r="F14" s="48" t="s">
        <v>178</v>
      </c>
      <c r="G14" s="155" t="str">
        <f>IFERROR(VLOOKUP($I$14,шифри!$A$2:$B$9,2,0),"")</f>
        <v/>
      </c>
      <c r="H14" s="48" t="s">
        <v>179</v>
      </c>
      <c r="I14" s="212"/>
      <c r="J14" s="212"/>
      <c r="K14" s="212"/>
      <c r="L14" s="212"/>
      <c r="M14" s="170" t="str">
        <f>IF(AND(K6="",K8="",K10=""),IF(I14=$AA$1,"&lt;-",""),"")</f>
        <v>&lt;-</v>
      </c>
      <c r="N14" s="49" t="s">
        <v>180</v>
      </c>
      <c r="O14" s="196" t="s">
        <v>181</v>
      </c>
      <c r="P14" s="196"/>
      <c r="Q14" s="196" t="s">
        <v>182</v>
      </c>
      <c r="R14" s="196"/>
      <c r="S14" s="49" t="s">
        <v>183</v>
      </c>
      <c r="T14" s="63" t="s">
        <v>184</v>
      </c>
      <c r="U14" s="44" t="s">
        <v>185</v>
      </c>
      <c r="V14" s="149"/>
      <c r="W14" s="149"/>
      <c r="X14" s="36"/>
      <c r="Y14" s="36"/>
    </row>
    <row r="15" spans="1:27" x14ac:dyDescent="0.25">
      <c r="A15" s="38" t="s">
        <v>186</v>
      </c>
      <c r="B15" s="45">
        <v>3</v>
      </c>
      <c r="C15" s="196" t="s">
        <v>187</v>
      </c>
      <c r="D15" s="196"/>
      <c r="E15" s="196"/>
      <c r="F15" s="47">
        <v>4</v>
      </c>
      <c r="G15" s="195" t="s">
        <v>188</v>
      </c>
      <c r="H15" s="195"/>
      <c r="I15" s="195"/>
      <c r="J15" s="195"/>
      <c r="K15" s="195"/>
      <c r="L15" s="49" t="s">
        <v>189</v>
      </c>
      <c r="M15" s="49" t="s">
        <v>190</v>
      </c>
      <c r="N15" s="49" t="s">
        <v>191</v>
      </c>
      <c r="O15" s="65"/>
      <c r="P15" s="48" t="s">
        <v>192</v>
      </c>
      <c r="Q15" s="65"/>
      <c r="R15" s="49" t="s">
        <v>193</v>
      </c>
      <c r="S15" s="49" t="s">
        <v>194</v>
      </c>
      <c r="T15" s="63" t="s">
        <v>195</v>
      </c>
      <c r="U15" s="44" t="s">
        <v>196</v>
      </c>
      <c r="V15" s="149"/>
      <c r="W15" s="149"/>
      <c r="X15" s="36"/>
      <c r="Y15" s="36"/>
    </row>
    <row r="16" spans="1:27" x14ac:dyDescent="0.25">
      <c r="A16" s="38" t="s">
        <v>197</v>
      </c>
      <c r="B16" s="51" t="s">
        <v>198</v>
      </c>
      <c r="C16" s="197"/>
      <c r="D16" s="198"/>
      <c r="E16" s="199"/>
      <c r="F16" s="47" t="s">
        <v>199</v>
      </c>
      <c r="G16" s="65" t="s">
        <v>200</v>
      </c>
      <c r="H16" s="48" t="s">
        <v>201</v>
      </c>
      <c r="I16" s="200" t="s">
        <v>202</v>
      </c>
      <c r="J16" s="200"/>
      <c r="K16" s="200"/>
      <c r="L16" s="200"/>
      <c r="M16" s="49" t="s">
        <v>203</v>
      </c>
      <c r="N16" s="49" t="s">
        <v>204</v>
      </c>
      <c r="O16" s="49" t="s">
        <v>205</v>
      </c>
      <c r="P16" s="49" t="s">
        <v>206</v>
      </c>
      <c r="Q16" s="49" t="s">
        <v>207</v>
      </c>
      <c r="R16" s="49" t="s">
        <v>208</v>
      </c>
      <c r="S16" s="49" t="s">
        <v>209</v>
      </c>
      <c r="T16" s="63" t="s">
        <v>210</v>
      </c>
      <c r="U16" s="44" t="s">
        <v>211</v>
      </c>
      <c r="V16" s="149"/>
      <c r="W16" s="149"/>
      <c r="X16" s="36"/>
      <c r="Y16" s="36"/>
    </row>
    <row r="17" spans="1:25" x14ac:dyDescent="0.25">
      <c r="A17" s="38" t="s">
        <v>212</v>
      </c>
      <c r="B17" s="51" t="s">
        <v>213</v>
      </c>
      <c r="C17" s="66" t="s">
        <v>214</v>
      </c>
      <c r="D17" s="66" t="s">
        <v>215</v>
      </c>
      <c r="E17" s="66" t="s">
        <v>216</v>
      </c>
      <c r="F17" s="47" t="s">
        <v>217</v>
      </c>
      <c r="G17" s="66" t="s">
        <v>218</v>
      </c>
      <c r="H17" s="66" t="s">
        <v>219</v>
      </c>
      <c r="I17" s="49" t="s">
        <v>220</v>
      </c>
      <c r="J17" s="47" t="s">
        <v>221</v>
      </c>
      <c r="K17" s="49" t="s">
        <v>222</v>
      </c>
      <c r="L17" s="48" t="s">
        <v>223</v>
      </c>
      <c r="M17" s="49" t="s">
        <v>224</v>
      </c>
      <c r="N17" s="47">
        <v>8</v>
      </c>
      <c r="O17" s="196" t="s">
        <v>225</v>
      </c>
      <c r="P17" s="196"/>
      <c r="Q17" s="196"/>
      <c r="R17" s="48" t="s">
        <v>226</v>
      </c>
      <c r="S17" s="49" t="s">
        <v>227</v>
      </c>
      <c r="T17" s="63" t="s">
        <v>228</v>
      </c>
      <c r="U17" s="44" t="s">
        <v>229</v>
      </c>
      <c r="V17" s="149"/>
      <c r="W17" s="149"/>
      <c r="X17" s="36"/>
      <c r="Y17" s="36"/>
    </row>
    <row r="18" spans="1:25" x14ac:dyDescent="0.25">
      <c r="A18" s="38" t="s">
        <v>230</v>
      </c>
      <c r="B18" s="45">
        <v>5</v>
      </c>
      <c r="C18" s="196" t="s">
        <v>231</v>
      </c>
      <c r="D18" s="196"/>
      <c r="E18" s="196"/>
      <c r="F18" s="47">
        <v>6</v>
      </c>
      <c r="G18" s="196" t="s">
        <v>232</v>
      </c>
      <c r="H18" s="196"/>
      <c r="I18" s="196" t="s">
        <v>233</v>
      </c>
      <c r="J18" s="196"/>
      <c r="K18" s="49" t="s">
        <v>234</v>
      </c>
      <c r="L18" s="48" t="s">
        <v>235</v>
      </c>
      <c r="M18" s="49" t="s">
        <v>236</v>
      </c>
      <c r="N18" s="48" t="s">
        <v>237</v>
      </c>
      <c r="O18" s="196" t="s">
        <v>238</v>
      </c>
      <c r="P18" s="196"/>
      <c r="Q18" s="196" t="s">
        <v>239</v>
      </c>
      <c r="R18" s="196"/>
      <c r="S18" s="49" t="s">
        <v>240</v>
      </c>
      <c r="T18" s="63" t="s">
        <v>241</v>
      </c>
      <c r="U18" s="44" t="s">
        <v>242</v>
      </c>
      <c r="V18" s="149"/>
      <c r="W18" s="149"/>
      <c r="X18" s="36"/>
      <c r="Y18" s="36"/>
    </row>
    <row r="19" spans="1:25" x14ac:dyDescent="0.25">
      <c r="A19" s="38" t="s">
        <v>243</v>
      </c>
      <c r="B19" s="51" t="s">
        <v>244</v>
      </c>
      <c r="C19" s="201"/>
      <c r="D19" s="202"/>
      <c r="E19" s="203"/>
      <c r="F19" s="48" t="s">
        <v>245</v>
      </c>
      <c r="G19" s="156" t="str">
        <f>IFERROR(VLOOKUP(I19,шифри!$X$2:$Y$35,2,0),"")</f>
        <v/>
      </c>
      <c r="H19" s="48" t="s">
        <v>246</v>
      </c>
      <c r="I19" s="200"/>
      <c r="J19" s="200"/>
      <c r="K19" s="170" t="str">
        <f>IF(AND(K6="",K8="",K10=""),IF(I19=$AA$1,"&lt;-",""),"")</f>
        <v>&lt;-</v>
      </c>
      <c r="L19" s="48" t="s">
        <v>247</v>
      </c>
      <c r="M19" s="49" t="s">
        <v>248</v>
      </c>
      <c r="N19" s="48" t="s">
        <v>249</v>
      </c>
      <c r="O19" s="65"/>
      <c r="P19" s="60"/>
      <c r="Q19" s="65"/>
      <c r="R19" s="48" t="s">
        <v>250</v>
      </c>
      <c r="S19" s="49" t="s">
        <v>251</v>
      </c>
      <c r="T19" s="63" t="s">
        <v>252</v>
      </c>
      <c r="U19" s="44" t="s">
        <v>253</v>
      </c>
      <c r="V19" s="149"/>
      <c r="W19" s="149"/>
      <c r="X19" s="36"/>
      <c r="Y19" s="36"/>
    </row>
    <row r="20" spans="1:25" x14ac:dyDescent="0.25">
      <c r="A20" s="38" t="s">
        <v>254</v>
      </c>
      <c r="B20" s="67" t="s">
        <v>255</v>
      </c>
      <c r="C20" s="57" t="s">
        <v>256</v>
      </c>
      <c r="D20" s="59" t="s">
        <v>257</v>
      </c>
      <c r="E20" s="59" t="s">
        <v>258</v>
      </c>
      <c r="F20" s="68" t="s">
        <v>259</v>
      </c>
      <c r="G20" s="58" t="s">
        <v>260</v>
      </c>
      <c r="H20" s="69" t="s">
        <v>261</v>
      </c>
      <c r="I20" s="58" t="s">
        <v>262</v>
      </c>
      <c r="J20" s="59" t="s">
        <v>263</v>
      </c>
      <c r="K20" s="59" t="s">
        <v>264</v>
      </c>
      <c r="L20" s="59" t="s">
        <v>265</v>
      </c>
      <c r="M20" s="59" t="s">
        <v>266</v>
      </c>
      <c r="N20" s="59" t="s">
        <v>267</v>
      </c>
      <c r="O20" s="59" t="s">
        <v>268</v>
      </c>
      <c r="P20" s="58" t="s">
        <v>269</v>
      </c>
      <c r="Q20" s="59" t="s">
        <v>270</v>
      </c>
      <c r="R20" s="59" t="s">
        <v>271</v>
      </c>
      <c r="S20" s="59" t="s">
        <v>272</v>
      </c>
      <c r="T20" s="70" t="s">
        <v>273</v>
      </c>
      <c r="U20" s="44" t="s">
        <v>274</v>
      </c>
      <c r="V20" s="149"/>
      <c r="W20" s="149"/>
      <c r="X20" s="36"/>
      <c r="Y20" s="36"/>
    </row>
    <row r="21" spans="1:25" x14ac:dyDescent="0.25">
      <c r="A21" s="38" t="s">
        <v>275</v>
      </c>
      <c r="B21" s="181" t="s">
        <v>2991</v>
      </c>
      <c r="C21" s="182"/>
      <c r="D21" s="182"/>
      <c r="E21" s="41" t="s">
        <v>276</v>
      </c>
      <c r="F21" s="41" t="s">
        <v>277</v>
      </c>
      <c r="G21" s="41" t="s">
        <v>278</v>
      </c>
      <c r="H21" s="41" t="s">
        <v>279</v>
      </c>
      <c r="I21" s="41" t="s">
        <v>280</v>
      </c>
      <c r="J21" s="41" t="s">
        <v>281</v>
      </c>
      <c r="K21" s="41" t="s">
        <v>282</v>
      </c>
      <c r="L21" s="41" t="s">
        <v>283</v>
      </c>
      <c r="M21" s="41" t="s">
        <v>284</v>
      </c>
      <c r="N21" s="41" t="s">
        <v>285</v>
      </c>
      <c r="O21" s="41" t="s">
        <v>286</v>
      </c>
      <c r="P21" s="41" t="s">
        <v>287</v>
      </c>
      <c r="Q21" s="41" t="s">
        <v>288</v>
      </c>
      <c r="R21" s="41" t="s">
        <v>289</v>
      </c>
      <c r="S21" s="41" t="s">
        <v>290</v>
      </c>
      <c r="T21" s="71" t="s">
        <v>291</v>
      </c>
      <c r="U21" s="44" t="s">
        <v>292</v>
      </c>
      <c r="V21" s="149"/>
      <c r="W21" s="149"/>
      <c r="X21" s="36"/>
      <c r="Y21" s="36"/>
    </row>
    <row r="22" spans="1:25" x14ac:dyDescent="0.25">
      <c r="A22" s="38" t="s">
        <v>293</v>
      </c>
      <c r="B22" s="45">
        <v>1</v>
      </c>
      <c r="C22" s="196" t="s">
        <v>294</v>
      </c>
      <c r="D22" s="196"/>
      <c r="E22" s="48" t="s">
        <v>295</v>
      </c>
      <c r="F22" s="48" t="s">
        <v>296</v>
      </c>
      <c r="G22" s="48" t="s">
        <v>297</v>
      </c>
      <c r="H22" s="48" t="s">
        <v>298</v>
      </c>
      <c r="I22" s="48" t="s">
        <v>299</v>
      </c>
      <c r="J22" s="48" t="s">
        <v>300</v>
      </c>
      <c r="K22" s="48" t="s">
        <v>301</v>
      </c>
      <c r="L22" s="48" t="s">
        <v>302</v>
      </c>
      <c r="M22" s="196" t="s">
        <v>303</v>
      </c>
      <c r="N22" s="196"/>
      <c r="O22" s="48" t="s">
        <v>304</v>
      </c>
      <c r="P22" s="49" t="s">
        <v>305</v>
      </c>
      <c r="Q22" s="49" t="s">
        <v>306</v>
      </c>
      <c r="R22" s="49" t="s">
        <v>307</v>
      </c>
      <c r="S22" s="49" t="s">
        <v>308</v>
      </c>
      <c r="T22" s="63" t="s">
        <v>309</v>
      </c>
      <c r="U22" s="44" t="s">
        <v>310</v>
      </c>
      <c r="V22" s="149"/>
      <c r="W22" s="149"/>
      <c r="X22" s="36"/>
      <c r="Y22" s="36"/>
    </row>
    <row r="23" spans="1:25" x14ac:dyDescent="0.25">
      <c r="A23" s="38" t="s">
        <v>311</v>
      </c>
      <c r="B23" s="51" t="s">
        <v>312</v>
      </c>
      <c r="C23" s="192"/>
      <c r="D23" s="193"/>
      <c r="E23" s="194"/>
      <c r="F23" s="48" t="s">
        <v>313</v>
      </c>
      <c r="G23" s="48" t="s">
        <v>314</v>
      </c>
      <c r="H23" s="48" t="s">
        <v>315</v>
      </c>
      <c r="I23" s="48" t="s">
        <v>316</v>
      </c>
      <c r="J23" s="48" t="s">
        <v>317</v>
      </c>
      <c r="K23" s="48" t="s">
        <v>318</v>
      </c>
      <c r="L23" s="48" t="s">
        <v>319</v>
      </c>
      <c r="M23" s="217"/>
      <c r="N23" s="217"/>
      <c r="O23" s="217"/>
      <c r="P23" s="217"/>
      <c r="Q23" s="217"/>
      <c r="R23" s="217"/>
      <c r="S23" s="217"/>
      <c r="T23" s="218"/>
      <c r="U23" s="44" t="s">
        <v>320</v>
      </c>
      <c r="V23" s="149"/>
      <c r="W23" s="149"/>
      <c r="X23" s="36"/>
      <c r="Y23" s="36"/>
    </row>
    <row r="24" spans="1:25" x14ac:dyDescent="0.25">
      <c r="A24" s="38" t="s">
        <v>321</v>
      </c>
      <c r="B24" s="45">
        <v>2</v>
      </c>
      <c r="C24" s="223" t="s">
        <v>322</v>
      </c>
      <c r="D24" s="223"/>
      <c r="E24" s="223"/>
      <c r="F24" s="48" t="s">
        <v>323</v>
      </c>
      <c r="G24" s="195" t="s">
        <v>324</v>
      </c>
      <c r="H24" s="195"/>
      <c r="I24" s="195"/>
      <c r="J24" s="195"/>
      <c r="K24" s="195"/>
      <c r="L24" s="48" t="s">
        <v>325</v>
      </c>
      <c r="M24" s="196" t="s">
        <v>326</v>
      </c>
      <c r="N24" s="196"/>
      <c r="O24" s="196"/>
      <c r="P24" s="49" t="s">
        <v>327</v>
      </c>
      <c r="Q24" s="49" t="s">
        <v>328</v>
      </c>
      <c r="R24" s="49" t="s">
        <v>329</v>
      </c>
      <c r="S24" s="49" t="s">
        <v>330</v>
      </c>
      <c r="T24" s="63" t="s">
        <v>331</v>
      </c>
      <c r="U24" s="44" t="s">
        <v>332</v>
      </c>
      <c r="V24" s="149"/>
      <c r="W24" s="149"/>
      <c r="X24" s="36"/>
      <c r="Y24" s="36"/>
    </row>
    <row r="25" spans="1:25" x14ac:dyDescent="0.25">
      <c r="A25" s="38" t="s">
        <v>333</v>
      </c>
      <c r="B25" s="51" t="s">
        <v>334</v>
      </c>
      <c r="C25" s="188" t="str">
        <f>IFERROR(VLOOKUP(G25,шифри!$O$2:$P$35,2,0),"")</f>
        <v/>
      </c>
      <c r="D25" s="189"/>
      <c r="E25" s="190"/>
      <c r="F25" s="48" t="s">
        <v>335</v>
      </c>
      <c r="G25" s="183"/>
      <c r="H25" s="183"/>
      <c r="I25" s="183"/>
      <c r="J25" s="183"/>
      <c r="K25" s="183"/>
      <c r="L25" s="170" t="str">
        <f>IF(AND(K6="",K8="",K10=""),IF(G25=$AA$1,"&lt;-",""),"")</f>
        <v>&lt;-</v>
      </c>
      <c r="M25" s="219"/>
      <c r="N25" s="219"/>
      <c r="O25" s="219"/>
      <c r="P25" s="219"/>
      <c r="Q25" s="219"/>
      <c r="R25" s="219"/>
      <c r="S25" s="219"/>
      <c r="T25" s="220"/>
      <c r="U25" s="44" t="s">
        <v>336</v>
      </c>
      <c r="V25" s="149"/>
      <c r="W25" s="149"/>
      <c r="X25" s="36"/>
      <c r="Y25" s="36"/>
    </row>
    <row r="26" spans="1:25" x14ac:dyDescent="0.25">
      <c r="A26" s="38" t="s">
        <v>337</v>
      </c>
      <c r="B26" s="61" t="s">
        <v>338</v>
      </c>
      <c r="C26" s="57" t="s">
        <v>339</v>
      </c>
      <c r="D26" s="57" t="s">
        <v>340</v>
      </c>
      <c r="E26" s="57" t="s">
        <v>341</v>
      </c>
      <c r="F26" s="58" t="s">
        <v>342</v>
      </c>
      <c r="G26" s="58" t="s">
        <v>343</v>
      </c>
      <c r="H26" s="58" t="s">
        <v>344</v>
      </c>
      <c r="I26" s="58" t="s">
        <v>345</v>
      </c>
      <c r="J26" s="58" t="s">
        <v>346</v>
      </c>
      <c r="K26" s="58" t="s">
        <v>347</v>
      </c>
      <c r="L26" s="58" t="s">
        <v>348</v>
      </c>
      <c r="M26" s="58" t="s">
        <v>349</v>
      </c>
      <c r="N26" s="69" t="s">
        <v>350</v>
      </c>
      <c r="O26" s="58" t="s">
        <v>351</v>
      </c>
      <c r="P26" s="59" t="s">
        <v>352</v>
      </c>
      <c r="Q26" s="59" t="s">
        <v>353</v>
      </c>
      <c r="R26" s="59" t="s">
        <v>354</v>
      </c>
      <c r="S26" s="59" t="s">
        <v>355</v>
      </c>
      <c r="T26" s="70" t="s">
        <v>356</v>
      </c>
      <c r="U26" s="44" t="s">
        <v>357</v>
      </c>
      <c r="V26" s="149"/>
      <c r="W26" s="149"/>
      <c r="X26" s="36"/>
      <c r="Y26" s="36"/>
    </row>
    <row r="27" spans="1:25" x14ac:dyDescent="0.25">
      <c r="A27" s="38" t="s">
        <v>358</v>
      </c>
      <c r="B27" s="181" t="s">
        <v>359</v>
      </c>
      <c r="C27" s="182"/>
      <c r="D27" s="182"/>
      <c r="E27" s="72" t="s">
        <v>360</v>
      </c>
      <c r="F27" s="39" t="s">
        <v>361</v>
      </c>
      <c r="G27" s="39" t="s">
        <v>362</v>
      </c>
      <c r="H27" s="41" t="s">
        <v>363</v>
      </c>
      <c r="I27" s="41" t="s">
        <v>364</v>
      </c>
      <c r="J27" s="41" t="s">
        <v>365</v>
      </c>
      <c r="K27" s="41" t="s">
        <v>366</v>
      </c>
      <c r="L27" s="41" t="s">
        <v>367</v>
      </c>
      <c r="M27" s="191" t="s">
        <v>368</v>
      </c>
      <c r="N27" s="191"/>
      <c r="O27" s="39" t="s">
        <v>369</v>
      </c>
      <c r="P27" s="39" t="s">
        <v>370</v>
      </c>
      <c r="Q27" s="39" t="s">
        <v>371</v>
      </c>
      <c r="R27" s="39" t="s">
        <v>372</v>
      </c>
      <c r="S27" s="39" t="s">
        <v>373</v>
      </c>
      <c r="T27" s="43" t="s">
        <v>374</v>
      </c>
      <c r="U27" s="44" t="s">
        <v>375</v>
      </c>
      <c r="V27" s="149"/>
      <c r="W27" s="149"/>
      <c r="X27" s="36"/>
      <c r="Y27" s="36"/>
    </row>
    <row r="28" spans="1:25" x14ac:dyDescent="0.25">
      <c r="A28" s="38" t="s">
        <v>376</v>
      </c>
      <c r="B28" s="45">
        <v>1</v>
      </c>
      <c r="C28" s="183" t="s">
        <v>377</v>
      </c>
      <c r="D28" s="183"/>
      <c r="E28" s="183"/>
      <c r="F28" s="48" t="s">
        <v>378</v>
      </c>
      <c r="G28" s="48" t="s">
        <v>379</v>
      </c>
      <c r="H28" s="48" t="s">
        <v>380</v>
      </c>
      <c r="I28" s="48" t="s">
        <v>381</v>
      </c>
      <c r="J28" s="48" t="s">
        <v>382</v>
      </c>
      <c r="K28" s="48" t="s">
        <v>383</v>
      </c>
      <c r="L28" s="48" t="s">
        <v>384</v>
      </c>
      <c r="M28" s="219"/>
      <c r="N28" s="219"/>
      <c r="O28" s="219"/>
      <c r="P28" s="219"/>
      <c r="Q28" s="219"/>
      <c r="R28" s="219"/>
      <c r="S28" s="219"/>
      <c r="T28" s="220"/>
      <c r="U28" s="44" t="s">
        <v>385</v>
      </c>
      <c r="V28" s="149"/>
      <c r="W28" s="149"/>
      <c r="X28" s="36"/>
      <c r="Y28" s="36"/>
    </row>
    <row r="29" spans="1:25" x14ac:dyDescent="0.25">
      <c r="A29" s="38" t="s">
        <v>386</v>
      </c>
      <c r="B29" s="45" t="s">
        <v>387</v>
      </c>
      <c r="C29" s="192" t="s">
        <v>388</v>
      </c>
      <c r="D29" s="193"/>
      <c r="E29" s="194"/>
      <c r="F29" s="48" t="s">
        <v>389</v>
      </c>
      <c r="G29" s="47" t="s">
        <v>390</v>
      </c>
      <c r="H29" s="221" t="s">
        <v>391</v>
      </c>
      <c r="I29" s="221"/>
      <c r="J29" s="221"/>
      <c r="K29" s="48" t="s">
        <v>392</v>
      </c>
      <c r="L29" s="48" t="s">
        <v>393</v>
      </c>
      <c r="M29" s="196" t="s">
        <v>394</v>
      </c>
      <c r="N29" s="196"/>
      <c r="O29" s="196"/>
      <c r="P29" s="48" t="s">
        <v>395</v>
      </c>
      <c r="Q29" s="48" t="s">
        <v>396</v>
      </c>
      <c r="R29" s="48" t="s">
        <v>397</v>
      </c>
      <c r="S29" s="48" t="s">
        <v>398</v>
      </c>
      <c r="T29" s="50" t="s">
        <v>399</v>
      </c>
      <c r="U29" s="44" t="s">
        <v>400</v>
      </c>
      <c r="V29" s="149"/>
      <c r="W29" s="149"/>
      <c r="X29" s="36"/>
      <c r="Y29" s="36"/>
    </row>
    <row r="30" spans="1:25" ht="18" customHeight="1" x14ac:dyDescent="0.25">
      <c r="A30" s="38" t="s">
        <v>401</v>
      </c>
      <c r="B30" s="45">
        <v>2</v>
      </c>
      <c r="C30" s="223" t="s">
        <v>402</v>
      </c>
      <c r="D30" s="223"/>
      <c r="E30" s="223"/>
      <c r="F30" s="47" t="s">
        <v>403</v>
      </c>
      <c r="G30" s="179"/>
      <c r="H30" s="179"/>
      <c r="I30" s="179"/>
      <c r="J30" s="179"/>
      <c r="K30" s="179"/>
      <c r="L30" s="48" t="s">
        <v>404</v>
      </c>
      <c r="M30" s="219"/>
      <c r="N30" s="219"/>
      <c r="O30" s="219"/>
      <c r="P30" s="219"/>
      <c r="Q30" s="219"/>
      <c r="R30" s="219"/>
      <c r="S30" s="219"/>
      <c r="T30" s="220"/>
      <c r="U30" s="44" t="s">
        <v>405</v>
      </c>
      <c r="V30" s="149"/>
      <c r="W30" s="149"/>
      <c r="X30" s="36"/>
      <c r="Y30" s="36"/>
    </row>
    <row r="31" spans="1:25" x14ac:dyDescent="0.25">
      <c r="A31" s="38" t="s">
        <v>406</v>
      </c>
      <c r="B31" s="51" t="s">
        <v>407</v>
      </c>
      <c r="C31" s="188" t="str">
        <f>IFERROR(VLOOKUP(G30,шифри!$U$2:$V$331,2,0),"")</f>
        <v/>
      </c>
      <c r="D31" s="189"/>
      <c r="E31" s="190"/>
      <c r="F31" s="47" t="s">
        <v>408</v>
      </c>
      <c r="G31" s="180"/>
      <c r="H31" s="180"/>
      <c r="I31" s="180"/>
      <c r="J31" s="180"/>
      <c r="K31" s="180"/>
      <c r="L31" s="170" t="str">
        <f>IF(AND(K6="",K8="",K10=""),IF(G30=$AA$1,"&lt;-",""),"")</f>
        <v>&lt;-</v>
      </c>
      <c r="M31" s="48" t="s">
        <v>409</v>
      </c>
      <c r="N31" s="49" t="s">
        <v>410</v>
      </c>
      <c r="O31" s="49" t="s">
        <v>411</v>
      </c>
      <c r="P31" s="49" t="s">
        <v>412</v>
      </c>
      <c r="Q31" s="49" t="s">
        <v>413</v>
      </c>
      <c r="R31" s="49" t="s">
        <v>414</v>
      </c>
      <c r="S31" s="49" t="s">
        <v>415</v>
      </c>
      <c r="T31" s="50" t="s">
        <v>416</v>
      </c>
      <c r="U31" s="44" t="s">
        <v>417</v>
      </c>
      <c r="V31" s="149"/>
      <c r="W31" s="149"/>
      <c r="X31" s="36"/>
      <c r="Y31" s="36"/>
    </row>
    <row r="32" spans="1:25" x14ac:dyDescent="0.25">
      <c r="A32" s="38" t="s">
        <v>418</v>
      </c>
      <c r="B32" s="45">
        <v>3</v>
      </c>
      <c r="C32" s="223" t="s">
        <v>419</v>
      </c>
      <c r="D32" s="223"/>
      <c r="E32" s="223"/>
      <c r="F32" s="47" t="s">
        <v>420</v>
      </c>
      <c r="G32" s="195" t="s">
        <v>421</v>
      </c>
      <c r="H32" s="195"/>
      <c r="I32" s="195"/>
      <c r="J32" s="195"/>
      <c r="K32" s="48" t="s">
        <v>422</v>
      </c>
      <c r="L32" s="49" t="s">
        <v>423</v>
      </c>
      <c r="M32" s="49" t="s">
        <v>424</v>
      </c>
      <c r="N32" s="233" t="s">
        <v>425</v>
      </c>
      <c r="O32" s="233"/>
      <c r="P32" s="233"/>
      <c r="Q32" s="233"/>
      <c r="R32" s="49" t="s">
        <v>426</v>
      </c>
      <c r="S32" s="49" t="s">
        <v>427</v>
      </c>
      <c r="T32" s="73" t="s">
        <v>428</v>
      </c>
      <c r="U32" s="44" t="s">
        <v>429</v>
      </c>
      <c r="V32" s="149"/>
      <c r="W32" s="149"/>
      <c r="X32" s="36"/>
      <c r="Y32" s="36"/>
    </row>
    <row r="33" spans="1:32" x14ac:dyDescent="0.25">
      <c r="A33" s="38" t="s">
        <v>430</v>
      </c>
      <c r="B33" s="51" t="s">
        <v>431</v>
      </c>
      <c r="C33" s="188" t="str">
        <f>IFERROR(VLOOKUP(G33,шифри!$R$2:$S$27,2,0),"")</f>
        <v/>
      </c>
      <c r="D33" s="189"/>
      <c r="E33" s="190"/>
      <c r="F33" s="47" t="s">
        <v>432</v>
      </c>
      <c r="G33" s="183"/>
      <c r="H33" s="183"/>
      <c r="I33" s="183"/>
      <c r="J33" s="183"/>
      <c r="K33" s="183"/>
      <c r="L33" s="183"/>
      <c r="M33" s="170" t="str">
        <f>IF(AND(K6="",K8="",K10=""),IF(G33=$AA$1,"&lt;-",""),"")</f>
        <v>&lt;-</v>
      </c>
      <c r="N33" s="37" t="s">
        <v>433</v>
      </c>
      <c r="O33" s="49" t="s">
        <v>434</v>
      </c>
      <c r="P33" s="48" t="s">
        <v>435</v>
      </c>
      <c r="Q33" s="48" t="s">
        <v>436</v>
      </c>
      <c r="R33" s="60"/>
      <c r="S33" s="49" t="s">
        <v>437</v>
      </c>
      <c r="T33" s="74" t="s">
        <v>438</v>
      </c>
      <c r="U33" s="44" t="s">
        <v>439</v>
      </c>
      <c r="V33" s="149"/>
      <c r="W33" s="224" t="str">
        <f>IFERROR(VLOOKUP($N$34,шифри!$D$2:$E$10,2,0),"")</f>
        <v/>
      </c>
      <c r="X33" s="225"/>
      <c r="Y33" s="225"/>
      <c r="Z33" s="225"/>
      <c r="AA33" s="225"/>
      <c r="AB33" s="225"/>
      <c r="AC33" s="225"/>
      <c r="AD33" s="225"/>
      <c r="AE33" s="225"/>
      <c r="AF33" s="226"/>
    </row>
    <row r="34" spans="1:32" x14ac:dyDescent="0.25">
      <c r="A34" s="38" t="s">
        <v>440</v>
      </c>
      <c r="B34" s="51" t="s">
        <v>441</v>
      </c>
      <c r="C34" s="66" t="s">
        <v>442</v>
      </c>
      <c r="D34" s="66" t="s">
        <v>443</v>
      </c>
      <c r="E34" s="66" t="s">
        <v>444</v>
      </c>
      <c r="F34" s="47" t="s">
        <v>445</v>
      </c>
      <c r="G34" s="48" t="s">
        <v>446</v>
      </c>
      <c r="H34" s="48" t="s">
        <v>447</v>
      </c>
      <c r="I34" s="75" t="s">
        <v>448</v>
      </c>
      <c r="J34" s="75" t="s">
        <v>449</v>
      </c>
      <c r="K34" s="48" t="s">
        <v>450</v>
      </c>
      <c r="L34" s="75" t="s">
        <v>451</v>
      </c>
      <c r="M34" s="47" t="s">
        <v>452</v>
      </c>
      <c r="N34" s="76"/>
      <c r="O34" s="170" t="str">
        <f>IF(AND(K6="",K8="",K10=""),IF(N34=$AA$1,"&lt;-",""),"")</f>
        <v>&lt;-</v>
      </c>
      <c r="P34" s="48" t="s">
        <v>453</v>
      </c>
      <c r="Q34" s="77"/>
      <c r="R34" s="78" t="s">
        <v>454</v>
      </c>
      <c r="S34" s="49" t="s">
        <v>455</v>
      </c>
      <c r="T34" s="74" t="s">
        <v>456</v>
      </c>
      <c r="U34" s="44" t="s">
        <v>457</v>
      </c>
      <c r="V34" s="149"/>
      <c r="W34" s="227"/>
      <c r="X34" s="228"/>
      <c r="Y34" s="228"/>
      <c r="Z34" s="228"/>
      <c r="AA34" s="228"/>
      <c r="AB34" s="228"/>
      <c r="AC34" s="228"/>
      <c r="AD34" s="228"/>
      <c r="AE34" s="228"/>
      <c r="AF34" s="229"/>
    </row>
    <row r="35" spans="1:32" x14ac:dyDescent="0.25">
      <c r="A35" s="38" t="s">
        <v>458</v>
      </c>
      <c r="B35" s="61" t="s">
        <v>459</v>
      </c>
      <c r="C35" s="58" t="s">
        <v>460</v>
      </c>
      <c r="D35" s="58" t="s">
        <v>461</v>
      </c>
      <c r="E35" s="58" t="s">
        <v>462</v>
      </c>
      <c r="F35" s="58" t="s">
        <v>463</v>
      </c>
      <c r="G35" s="58" t="s">
        <v>464</v>
      </c>
      <c r="H35" s="58" t="s">
        <v>465</v>
      </c>
      <c r="I35" s="69" t="s">
        <v>466</v>
      </c>
      <c r="J35" s="58" t="s">
        <v>467</v>
      </c>
      <c r="K35" s="58" t="s">
        <v>468</v>
      </c>
      <c r="L35" s="58" t="s">
        <v>469</v>
      </c>
      <c r="M35" s="58" t="s">
        <v>470</v>
      </c>
      <c r="N35" s="58" t="s">
        <v>471</v>
      </c>
      <c r="O35" s="58" t="s">
        <v>472</v>
      </c>
      <c r="P35" s="58" t="s">
        <v>473</v>
      </c>
      <c r="Q35" s="58" t="s">
        <v>474</v>
      </c>
      <c r="R35" s="58" t="s">
        <v>475</v>
      </c>
      <c r="S35" s="58" t="s">
        <v>476</v>
      </c>
      <c r="T35" s="79" t="s">
        <v>477</v>
      </c>
      <c r="U35" s="44" t="s">
        <v>478</v>
      </c>
      <c r="V35" s="149"/>
      <c r="W35" s="230"/>
      <c r="X35" s="231"/>
      <c r="Y35" s="231"/>
      <c r="Z35" s="231"/>
      <c r="AA35" s="231"/>
      <c r="AB35" s="231"/>
      <c r="AC35" s="231"/>
      <c r="AD35" s="231"/>
      <c r="AE35" s="231"/>
      <c r="AF35" s="232"/>
    </row>
    <row r="36" spans="1:32" x14ac:dyDescent="0.25">
      <c r="A36" s="38" t="s">
        <v>479</v>
      </c>
      <c r="B36" s="204" t="s">
        <v>480</v>
      </c>
      <c r="C36" s="205"/>
      <c r="D36" s="205"/>
      <c r="E36" s="205"/>
      <c r="F36" s="205"/>
      <c r="G36" s="205"/>
      <c r="H36" s="205"/>
      <c r="I36" s="39" t="s">
        <v>481</v>
      </c>
      <c r="J36" s="39" t="s">
        <v>482</v>
      </c>
      <c r="K36" s="39" t="s">
        <v>483</v>
      </c>
      <c r="L36" s="39" t="s">
        <v>484</v>
      </c>
      <c r="M36" s="39" t="s">
        <v>485</v>
      </c>
      <c r="N36" s="39" t="s">
        <v>486</v>
      </c>
      <c r="O36" s="39" t="s">
        <v>487</v>
      </c>
      <c r="P36" s="39" t="s">
        <v>488</v>
      </c>
      <c r="Q36" s="39" t="s">
        <v>489</v>
      </c>
      <c r="R36" s="39" t="s">
        <v>490</v>
      </c>
      <c r="S36" s="39" t="s">
        <v>491</v>
      </c>
      <c r="T36" s="43" t="s">
        <v>492</v>
      </c>
      <c r="U36" s="44" t="s">
        <v>493</v>
      </c>
      <c r="V36" s="149"/>
      <c r="W36" s="149"/>
      <c r="X36" s="36"/>
      <c r="Y36" s="36"/>
    </row>
    <row r="37" spans="1:32" x14ac:dyDescent="0.25">
      <c r="A37" s="38" t="s">
        <v>494</v>
      </c>
      <c r="B37" s="45">
        <v>1</v>
      </c>
      <c r="C37" s="222" t="s">
        <v>495</v>
      </c>
      <c r="D37" s="222"/>
      <c r="E37" s="222"/>
      <c r="F37" s="48" t="s">
        <v>496</v>
      </c>
      <c r="G37" s="48" t="s">
        <v>497</v>
      </c>
      <c r="H37" s="48" t="s">
        <v>498</v>
      </c>
      <c r="I37" s="48" t="s">
        <v>499</v>
      </c>
      <c r="J37" s="49" t="s">
        <v>500</v>
      </c>
      <c r="K37" s="48" t="s">
        <v>501</v>
      </c>
      <c r="L37" s="47">
        <v>2</v>
      </c>
      <c r="M37" s="196" t="s">
        <v>502</v>
      </c>
      <c r="N37" s="196"/>
      <c r="O37" s="196"/>
      <c r="P37" s="48" t="s">
        <v>503</v>
      </c>
      <c r="Q37" s="49" t="s">
        <v>504</v>
      </c>
      <c r="R37" s="48" t="s">
        <v>505</v>
      </c>
      <c r="S37" s="75" t="s">
        <v>506</v>
      </c>
      <c r="T37" s="74" t="s">
        <v>507</v>
      </c>
      <c r="U37" s="44" t="s">
        <v>508</v>
      </c>
      <c r="V37" s="149"/>
      <c r="W37" s="149"/>
      <c r="X37" s="36"/>
      <c r="Y37" s="36"/>
    </row>
    <row r="38" spans="1:32" x14ac:dyDescent="0.25">
      <c r="A38" s="38" t="s">
        <v>509</v>
      </c>
      <c r="B38" s="51" t="s">
        <v>510</v>
      </c>
      <c r="C38" s="157" t="str">
        <f>IFERROR(VLOOKUP($E$38,шифри!$G$2:$H$10,2,0),"")</f>
        <v/>
      </c>
      <c r="D38" s="48" t="s">
        <v>511</v>
      </c>
      <c r="E38" s="183"/>
      <c r="F38" s="183"/>
      <c r="G38" s="183"/>
      <c r="H38" s="183"/>
      <c r="I38" s="183"/>
      <c r="J38" s="183"/>
      <c r="K38" s="183"/>
      <c r="L38" s="170" t="str">
        <f>IF(AND(K6="",K8="",K10=""),IF(E38=$AA$1,"&lt;-",""),"")</f>
        <v>&lt;-</v>
      </c>
      <c r="M38" s="157" t="str">
        <f>IF(E38="","",IFERROR(IF($V$38=Комерцијаленкредит[[#Headers],[Комерцијален кредит ]],VLOOKUP('ND-1-prijava-1'!$W$38,шифри!$G$14:$H$19,2,0),IF($V$38=Стоковен_кредит[[#Headers],[Стоковен кредит ]],VLOOKUP('ND-1-prijava-1'!$W$38,шифри!$G$22:$H$28,2,0),IF($V$38=Финансиски_кредит_заем[[#Headers],[Финансиски кредит (заем) ]],VLOOKUP('ND-1-prijava-1'!$W$38,шифри!$G$31:$H$44,2,0),IF($V$38=Издравање_должничка_хартија_од_вредност[[#Headers],[Издавање должничка хартија од вредност ]],VLOOKUP('ND-1-prijava-1'!$W$38,шифри!$G$47:$H$47,2,0),IF($V$38=Договор_за_повторен_откуп_на_хартија_од_вредност_репо_договор[[#Headers],[Договор за повторен откуп на хартија од вредност (репо-договор) ]],VLOOKUP('ND-1-prijava-1'!$W$38,шифри!$G$50:$H$50,2,0),IF($V$38=Субординиран_заем[[#Headers],[Субординиран заем ]],VLOOKUP('ND-1-prijava-1'!$W$38,шифри!G53:H53,2,0),IF($V$38=Синдициран_заем[[#Headers],[Синдициран заем]],VLOOKUP('ND-1-prijava-1'!$W$38,шифри!$G$56:$H$56,2,0),IF($V$38=Распределба_на_СПВ[[#Headers],[Распределба на СПВ ]],VLOOKUP('ND-1-prijava-1'!$W$38,шифри!$G$59:$H$59,2,0),IF($V$38=Финансиски_лизинг[[#Headers],[Финансиски лизинг ]],VLOOKUP('ND-1-prijava-1'!$W$38,шифри!$G$62:$H$63,2,0)))))))))),""))</f>
        <v/>
      </c>
      <c r="N38" s="49" t="s">
        <v>512</v>
      </c>
      <c r="O38" s="183"/>
      <c r="P38" s="183"/>
      <c r="Q38" s="183"/>
      <c r="R38" s="183"/>
      <c r="S38" s="183"/>
      <c r="T38" s="183"/>
      <c r="U38" s="171" t="str">
        <f>IF(AND(K6="",K8="",K10=""),IF(O38=$AA$1,"&lt;-",""),"")</f>
        <v>&lt;-</v>
      </c>
      <c r="V38" s="150">
        <f>E38</f>
        <v>0</v>
      </c>
      <c r="W38" s="150">
        <f>O38</f>
        <v>0</v>
      </c>
      <c r="X38" s="36"/>
      <c r="Y38" s="36"/>
    </row>
    <row r="39" spans="1:32" x14ac:dyDescent="0.25">
      <c r="A39" s="38" t="s">
        <v>513</v>
      </c>
      <c r="B39" s="80" t="s">
        <v>514</v>
      </c>
      <c r="C39" s="48" t="s">
        <v>515</v>
      </c>
      <c r="D39" s="48" t="s">
        <v>516</v>
      </c>
      <c r="E39" s="48"/>
      <c r="F39" s="48"/>
      <c r="G39" s="48"/>
      <c r="H39" s="48"/>
      <c r="I39" s="48"/>
      <c r="J39" s="48"/>
      <c r="K39" s="48"/>
      <c r="L39" s="48" t="s">
        <v>517</v>
      </c>
      <c r="M39" s="48" t="s">
        <v>518</v>
      </c>
      <c r="N39" s="48" t="s">
        <v>519</v>
      </c>
      <c r="O39" s="48" t="s">
        <v>520</v>
      </c>
      <c r="P39" s="48" t="s">
        <v>521</v>
      </c>
      <c r="Q39" s="48" t="s">
        <v>522</v>
      </c>
      <c r="R39" s="48" t="s">
        <v>523</v>
      </c>
      <c r="S39" s="48" t="s">
        <v>524</v>
      </c>
      <c r="T39" s="50" t="s">
        <v>525</v>
      </c>
      <c r="U39" s="44" t="s">
        <v>526</v>
      </c>
      <c r="V39" s="149"/>
      <c r="W39" s="149"/>
      <c r="X39" s="36"/>
      <c r="Y39" s="36"/>
    </row>
    <row r="40" spans="1:32" x14ac:dyDescent="0.25">
      <c r="A40" s="38" t="s">
        <v>527</v>
      </c>
      <c r="B40" s="61" t="s">
        <v>528</v>
      </c>
      <c r="C40" s="58" t="s">
        <v>529</v>
      </c>
      <c r="D40" s="58" t="s">
        <v>530</v>
      </c>
      <c r="E40" s="58"/>
      <c r="F40" s="58"/>
      <c r="G40" s="58"/>
      <c r="H40" s="58"/>
      <c r="I40" s="58"/>
      <c r="J40" s="58"/>
      <c r="K40" s="58"/>
      <c r="L40" s="58" t="s">
        <v>531</v>
      </c>
      <c r="M40" s="58" t="s">
        <v>532</v>
      </c>
      <c r="N40" s="58" t="s">
        <v>533</v>
      </c>
      <c r="O40" s="58" t="s">
        <v>534</v>
      </c>
      <c r="P40" s="58" t="s">
        <v>535</v>
      </c>
      <c r="Q40" s="58" t="s">
        <v>536</v>
      </c>
      <c r="R40" s="58" t="s">
        <v>537</v>
      </c>
      <c r="S40" s="58" t="s">
        <v>538</v>
      </c>
      <c r="T40" s="62" t="s">
        <v>539</v>
      </c>
      <c r="U40" s="44" t="s">
        <v>540</v>
      </c>
      <c r="V40" s="149"/>
      <c r="W40" s="149"/>
      <c r="X40" s="36"/>
      <c r="Y40" s="36"/>
    </row>
    <row r="41" spans="1:32" x14ac:dyDescent="0.25">
      <c r="A41" s="38" t="s">
        <v>541</v>
      </c>
      <c r="B41" s="181" t="s">
        <v>542</v>
      </c>
      <c r="C41" s="182"/>
      <c r="D41" s="182"/>
      <c r="E41" s="182"/>
      <c r="F41" s="41"/>
      <c r="G41" s="41"/>
      <c r="H41" s="39"/>
      <c r="I41" s="41"/>
      <c r="J41" s="41"/>
      <c r="K41" s="41"/>
      <c r="L41" s="41" t="s">
        <v>543</v>
      </c>
      <c r="M41" s="41" t="s">
        <v>544</v>
      </c>
      <c r="N41" s="41" t="s">
        <v>545</v>
      </c>
      <c r="O41" s="41" t="s">
        <v>546</v>
      </c>
      <c r="P41" s="41" t="s">
        <v>547</v>
      </c>
      <c r="Q41" s="41" t="s">
        <v>548</v>
      </c>
      <c r="R41" s="41" t="s">
        <v>549</v>
      </c>
      <c r="S41" s="41" t="s">
        <v>550</v>
      </c>
      <c r="T41" s="71" t="s">
        <v>551</v>
      </c>
      <c r="U41" s="44" t="s">
        <v>552</v>
      </c>
      <c r="V41" s="149"/>
      <c r="W41" s="149"/>
      <c r="X41" s="36"/>
      <c r="Y41" s="36"/>
    </row>
    <row r="42" spans="1:32" x14ac:dyDescent="0.25">
      <c r="A42" s="38" t="s">
        <v>553</v>
      </c>
      <c r="B42" s="45">
        <v>1</v>
      </c>
      <c r="C42" s="184" t="s">
        <v>554</v>
      </c>
      <c r="D42" s="184"/>
      <c r="E42" s="81">
        <v>2</v>
      </c>
      <c r="F42" s="186" t="s">
        <v>555</v>
      </c>
      <c r="G42" s="186"/>
      <c r="H42" s="186"/>
      <c r="I42" s="186"/>
      <c r="J42" s="81">
        <v>3</v>
      </c>
      <c r="K42" s="187" t="s">
        <v>556</v>
      </c>
      <c r="L42" s="187"/>
      <c r="M42" s="187"/>
      <c r="N42" s="187" t="s">
        <v>557</v>
      </c>
      <c r="O42" s="187"/>
      <c r="P42" s="187"/>
      <c r="Q42" s="81">
        <v>4</v>
      </c>
      <c r="R42" s="184" t="s">
        <v>558</v>
      </c>
      <c r="S42" s="184"/>
      <c r="T42" s="185"/>
      <c r="U42" s="44" t="s">
        <v>559</v>
      </c>
      <c r="V42" s="149"/>
      <c r="W42" s="149"/>
      <c r="X42" s="36"/>
      <c r="Y42" s="36"/>
    </row>
    <row r="43" spans="1:32" x14ac:dyDescent="0.25">
      <c r="A43" s="38" t="s">
        <v>560</v>
      </c>
      <c r="B43" s="51" t="s">
        <v>561</v>
      </c>
      <c r="C43" s="64"/>
      <c r="D43" s="48" t="s">
        <v>562</v>
      </c>
      <c r="E43" s="60"/>
      <c r="F43" s="155" t="str">
        <f>IFERROR(VLOOKUP($H$43,шифри!$J$2:$K$10,2,0),"")</f>
        <v/>
      </c>
      <c r="G43" s="49"/>
      <c r="H43" s="183"/>
      <c r="I43" s="183"/>
      <c r="J43" s="170" t="str">
        <f>IF(AND(K6="",K8="",K10=""),IF(AND(H43=$AA$1,C43=V43,C45=""),"&lt;-",""),"")</f>
        <v>&lt;-</v>
      </c>
      <c r="K43" s="234"/>
      <c r="L43" s="235"/>
      <c r="M43" s="49" t="s">
        <v>563</v>
      </c>
      <c r="N43" s="183"/>
      <c r="O43" s="183"/>
      <c r="P43" s="183"/>
      <c r="Q43" s="48" t="s">
        <v>564</v>
      </c>
      <c r="R43" s="64" t="s">
        <v>565</v>
      </c>
      <c r="S43" s="48" t="s">
        <v>566</v>
      </c>
      <c r="T43" s="63" t="s">
        <v>567</v>
      </c>
      <c r="U43" s="44" t="s">
        <v>568</v>
      </c>
      <c r="V43" s="150">
        <f>C43</f>
        <v>0</v>
      </c>
      <c r="W43" s="149"/>
      <c r="X43" s="36"/>
      <c r="Y43" s="36"/>
    </row>
    <row r="44" spans="1:32" x14ac:dyDescent="0.25">
      <c r="A44" s="38" t="s">
        <v>569</v>
      </c>
      <c r="B44" s="51" t="s">
        <v>570</v>
      </c>
      <c r="C44" s="48" t="s">
        <v>571</v>
      </c>
      <c r="D44" s="48" t="s">
        <v>572</v>
      </c>
      <c r="E44" s="48"/>
      <c r="F44" s="48"/>
      <c r="G44" s="49"/>
      <c r="H44" s="49"/>
      <c r="I44" s="49"/>
      <c r="J44" s="48"/>
      <c r="K44" s="48"/>
      <c r="L44" s="49" t="s">
        <v>573</v>
      </c>
      <c r="M44" s="49" t="s">
        <v>574</v>
      </c>
      <c r="N44" s="48" t="s">
        <v>575</v>
      </c>
      <c r="O44" s="48" t="s">
        <v>576</v>
      </c>
      <c r="P44" s="49" t="s">
        <v>577</v>
      </c>
      <c r="Q44" s="48" t="s">
        <v>578</v>
      </c>
      <c r="R44" s="48" t="s">
        <v>579</v>
      </c>
      <c r="S44" s="48" t="s">
        <v>580</v>
      </c>
      <c r="T44" s="63" t="s">
        <v>581</v>
      </c>
      <c r="U44" s="44" t="s">
        <v>582</v>
      </c>
      <c r="V44" s="149"/>
      <c r="W44" s="149"/>
      <c r="X44" s="36"/>
      <c r="Y44" s="36"/>
    </row>
    <row r="45" spans="1:32" x14ac:dyDescent="0.25">
      <c r="A45" s="38" t="s">
        <v>583</v>
      </c>
      <c r="B45" s="51" t="s">
        <v>584</v>
      </c>
      <c r="C45" s="64"/>
      <c r="D45" s="48" t="s">
        <v>585</v>
      </c>
      <c r="E45" s="60"/>
      <c r="F45" s="155" t="str">
        <f>IFERROR(VLOOKUP($H$45,шифри!$J$2:$K$10,2,0),"")</f>
        <v/>
      </c>
      <c r="G45" s="49"/>
      <c r="H45" s="183"/>
      <c r="I45" s="183"/>
      <c r="J45" s="170" t="str">
        <f>IF(AND(K6="",K8="",K10=""),IF(AND(H43=$AA$1,C43=V43,C45=""),"&lt;-",""),"")</f>
        <v>&lt;-</v>
      </c>
      <c r="K45" s="234"/>
      <c r="L45" s="235"/>
      <c r="M45" s="49" t="s">
        <v>586</v>
      </c>
      <c r="N45" s="200" t="s">
        <v>587</v>
      </c>
      <c r="O45" s="200"/>
      <c r="P45" s="200"/>
      <c r="Q45" s="48" t="s">
        <v>588</v>
      </c>
      <c r="R45" s="55"/>
      <c r="S45" s="48" t="s">
        <v>589</v>
      </c>
      <c r="T45" s="63" t="s">
        <v>590</v>
      </c>
      <c r="U45" s="44" t="s">
        <v>591</v>
      </c>
      <c r="V45" s="149"/>
      <c r="W45" s="149"/>
      <c r="X45" s="36"/>
      <c r="Y45" s="36"/>
    </row>
    <row r="46" spans="1:32" x14ac:dyDescent="0.25">
      <c r="A46" s="38" t="s">
        <v>592</v>
      </c>
      <c r="B46" s="82" t="s">
        <v>593</v>
      </c>
      <c r="C46" s="59" t="s">
        <v>594</v>
      </c>
      <c r="D46" s="59" t="s">
        <v>595</v>
      </c>
      <c r="E46" s="59"/>
      <c r="F46" s="59"/>
      <c r="G46" s="59"/>
      <c r="H46" s="59"/>
      <c r="I46" s="59"/>
      <c r="J46" s="59"/>
      <c r="K46" s="59"/>
      <c r="L46" s="59" t="s">
        <v>596</v>
      </c>
      <c r="M46" s="59" t="s">
        <v>597</v>
      </c>
      <c r="N46" s="59" t="s">
        <v>598</v>
      </c>
      <c r="O46" s="59" t="s">
        <v>599</v>
      </c>
      <c r="P46" s="59" t="s">
        <v>600</v>
      </c>
      <c r="Q46" s="59" t="s">
        <v>601</v>
      </c>
      <c r="R46" s="59" t="s">
        <v>602</v>
      </c>
      <c r="S46" s="59" t="s">
        <v>603</v>
      </c>
      <c r="T46" s="70" t="s">
        <v>604</v>
      </c>
      <c r="U46" s="44" t="s">
        <v>605</v>
      </c>
      <c r="V46" s="149"/>
      <c r="W46" s="149"/>
      <c r="X46" s="36"/>
      <c r="Y46" s="36"/>
    </row>
    <row r="47" spans="1:32" ht="19.5" customHeight="1" x14ac:dyDescent="0.25">
      <c r="A47" s="83" t="s">
        <v>606</v>
      </c>
      <c r="B47" s="84" t="s">
        <v>607</v>
      </c>
      <c r="C47" s="84"/>
      <c r="D47" s="84"/>
      <c r="E47" s="84"/>
      <c r="F47" s="85"/>
      <c r="G47" s="85"/>
      <c r="H47" s="85"/>
      <c r="I47" s="85"/>
      <c r="J47" s="85"/>
      <c r="K47" s="85"/>
      <c r="L47" s="85"/>
      <c r="M47" s="85"/>
      <c r="N47" s="85"/>
      <c r="O47" s="85"/>
      <c r="P47" s="85"/>
      <c r="Q47" s="85"/>
      <c r="R47" s="85"/>
      <c r="S47" s="85"/>
      <c r="T47" s="86" t="s">
        <v>608</v>
      </c>
      <c r="U47" s="87" t="s">
        <v>609</v>
      </c>
      <c r="V47" s="149"/>
      <c r="W47" s="149"/>
      <c r="X47" s="36"/>
      <c r="Y47" s="36"/>
    </row>
    <row r="48" spans="1:32" s="90" customFormat="1" x14ac:dyDescent="0.25">
      <c r="A48" s="88" t="s">
        <v>610</v>
      </c>
      <c r="B48" s="88" t="s">
        <v>611</v>
      </c>
      <c r="C48" s="88" t="s">
        <v>612</v>
      </c>
      <c r="D48" s="88" t="s">
        <v>613</v>
      </c>
      <c r="E48" s="88" t="s">
        <v>614</v>
      </c>
      <c r="F48" s="88" t="s">
        <v>615</v>
      </c>
      <c r="G48" s="88" t="s">
        <v>616</v>
      </c>
      <c r="H48" s="88" t="s">
        <v>617</v>
      </c>
      <c r="I48" s="88" t="s">
        <v>618</v>
      </c>
      <c r="J48" s="88" t="s">
        <v>619</v>
      </c>
      <c r="K48" s="88" t="s">
        <v>620</v>
      </c>
      <c r="L48" s="88" t="s">
        <v>621</v>
      </c>
      <c r="M48" s="88" t="s">
        <v>622</v>
      </c>
      <c r="N48" s="88" t="s">
        <v>623</v>
      </c>
      <c r="O48" s="88" t="s">
        <v>624</v>
      </c>
      <c r="P48" s="88" t="s">
        <v>625</v>
      </c>
      <c r="Q48" s="88" t="s">
        <v>626</v>
      </c>
      <c r="R48" s="88" t="s">
        <v>627</v>
      </c>
      <c r="S48" s="88" t="s">
        <v>628</v>
      </c>
      <c r="T48" s="88" t="s">
        <v>629</v>
      </c>
      <c r="U48" s="88" t="s">
        <v>630</v>
      </c>
      <c r="V48" s="151"/>
      <c r="W48" s="151"/>
      <c r="X48" s="89"/>
      <c r="Y48" s="89"/>
    </row>
    <row r="49" spans="1:25" s="90" customFormat="1" x14ac:dyDescent="0.25">
      <c r="A49" s="88" t="s">
        <v>631</v>
      </c>
      <c r="B49" s="88" t="s">
        <v>632</v>
      </c>
      <c r="C49" s="88" t="s">
        <v>633</v>
      </c>
      <c r="D49" s="88" t="s">
        <v>634</v>
      </c>
      <c r="E49" s="88" t="s">
        <v>635</v>
      </c>
      <c r="F49" s="88" t="s">
        <v>636</v>
      </c>
      <c r="G49" s="88" t="s">
        <v>637</v>
      </c>
      <c r="H49" s="88" t="s">
        <v>638</v>
      </c>
      <c r="I49" s="88" t="s">
        <v>639</v>
      </c>
      <c r="J49" s="88" t="s">
        <v>640</v>
      </c>
      <c r="K49" s="88" t="s">
        <v>641</v>
      </c>
      <c r="L49" s="88" t="s">
        <v>642</v>
      </c>
      <c r="M49" s="88" t="s">
        <v>643</v>
      </c>
      <c r="N49" s="88" t="s">
        <v>644</v>
      </c>
      <c r="O49" s="88" t="s">
        <v>645</v>
      </c>
      <c r="P49" s="88" t="s">
        <v>646</v>
      </c>
      <c r="Q49" s="88" t="s">
        <v>647</v>
      </c>
      <c r="R49" s="88" t="s">
        <v>648</v>
      </c>
      <c r="S49" s="88" t="s">
        <v>649</v>
      </c>
      <c r="T49" s="88" t="s">
        <v>650</v>
      </c>
      <c r="U49" s="88" t="s">
        <v>651</v>
      </c>
      <c r="V49" s="151"/>
      <c r="W49" s="151"/>
      <c r="X49" s="89"/>
      <c r="Y49" s="89"/>
    </row>
    <row r="50" spans="1:25" s="90" customFormat="1" x14ac:dyDescent="0.25">
      <c r="A50" s="88" t="s">
        <v>652</v>
      </c>
      <c r="B50" s="88" t="s">
        <v>653</v>
      </c>
      <c r="C50" s="88" t="s">
        <v>654</v>
      </c>
      <c r="D50" s="88" t="s">
        <v>655</v>
      </c>
      <c r="E50" s="88" t="s">
        <v>656</v>
      </c>
      <c r="F50" s="88" t="s">
        <v>657</v>
      </c>
      <c r="G50" s="88" t="s">
        <v>658</v>
      </c>
      <c r="H50" s="88" t="s">
        <v>659</v>
      </c>
      <c r="I50" s="88" t="s">
        <v>660</v>
      </c>
      <c r="J50" s="88" t="s">
        <v>661</v>
      </c>
      <c r="K50" s="88" t="s">
        <v>662</v>
      </c>
      <c r="L50" s="88" t="s">
        <v>663</v>
      </c>
      <c r="M50" s="88" t="s">
        <v>664</v>
      </c>
      <c r="N50" s="88" t="s">
        <v>665</v>
      </c>
      <c r="O50" s="88" t="s">
        <v>666</v>
      </c>
      <c r="P50" s="88" t="s">
        <v>667</v>
      </c>
      <c r="Q50" s="88" t="s">
        <v>668</v>
      </c>
      <c r="R50" s="88" t="s">
        <v>669</v>
      </c>
      <c r="S50" s="88" t="s">
        <v>670</v>
      </c>
      <c r="T50" s="88" t="s">
        <v>671</v>
      </c>
      <c r="U50" s="88" t="s">
        <v>672</v>
      </c>
      <c r="V50" s="151"/>
      <c r="W50" s="151"/>
      <c r="X50" s="89"/>
      <c r="Y50" s="89"/>
    </row>
    <row r="51" spans="1:25" s="90" customFormat="1" x14ac:dyDescent="0.25">
      <c r="A51" s="88" t="s">
        <v>673</v>
      </c>
      <c r="B51" s="88" t="s">
        <v>674</v>
      </c>
      <c r="C51" s="88" t="s">
        <v>675</v>
      </c>
      <c r="D51" s="88" t="s">
        <v>676</v>
      </c>
      <c r="E51" s="88" t="s">
        <v>677</v>
      </c>
      <c r="F51" s="88" t="s">
        <v>678</v>
      </c>
      <c r="G51" s="88" t="s">
        <v>679</v>
      </c>
      <c r="H51" s="88" t="s">
        <v>680</v>
      </c>
      <c r="I51" s="88" t="s">
        <v>681</v>
      </c>
      <c r="J51" s="88" t="s">
        <v>682</v>
      </c>
      <c r="K51" s="88" t="s">
        <v>683</v>
      </c>
      <c r="L51" s="88" t="s">
        <v>684</v>
      </c>
      <c r="M51" s="88" t="s">
        <v>685</v>
      </c>
      <c r="N51" s="88" t="s">
        <v>686</v>
      </c>
      <c r="O51" s="88" t="s">
        <v>687</v>
      </c>
      <c r="P51" s="88" t="s">
        <v>688</v>
      </c>
      <c r="Q51" s="88" t="s">
        <v>689</v>
      </c>
      <c r="R51" s="88" t="s">
        <v>690</v>
      </c>
      <c r="S51" s="88" t="s">
        <v>691</v>
      </c>
      <c r="T51" s="88" t="s">
        <v>692</v>
      </c>
      <c r="U51" s="88" t="s">
        <v>693</v>
      </c>
      <c r="V51" s="151"/>
      <c r="W51" s="151"/>
      <c r="X51" s="89"/>
      <c r="Y51" s="89"/>
    </row>
    <row r="52" spans="1:25" s="90" customFormat="1" x14ac:dyDescent="0.25">
      <c r="A52" s="88" t="s">
        <v>694</v>
      </c>
      <c r="B52" s="88" t="s">
        <v>695</v>
      </c>
      <c r="C52" s="88" t="s">
        <v>696</v>
      </c>
      <c r="D52" s="88" t="s">
        <v>697</v>
      </c>
      <c r="E52" s="88" t="s">
        <v>698</v>
      </c>
      <c r="F52" s="88" t="s">
        <v>699</v>
      </c>
      <c r="G52" s="88" t="s">
        <v>700</v>
      </c>
      <c r="H52" s="88" t="s">
        <v>701</v>
      </c>
      <c r="I52" s="88" t="s">
        <v>702</v>
      </c>
      <c r="J52" s="88" t="s">
        <v>703</v>
      </c>
      <c r="K52" s="88" t="s">
        <v>704</v>
      </c>
      <c r="L52" s="88" t="s">
        <v>705</v>
      </c>
      <c r="M52" s="88" t="s">
        <v>706</v>
      </c>
      <c r="N52" s="88" t="s">
        <v>707</v>
      </c>
      <c r="O52" s="88" t="s">
        <v>708</v>
      </c>
      <c r="P52" s="88" t="s">
        <v>709</v>
      </c>
      <c r="Q52" s="88" t="s">
        <v>710</v>
      </c>
      <c r="R52" s="88" t="s">
        <v>711</v>
      </c>
      <c r="S52" s="88" t="s">
        <v>712</v>
      </c>
      <c r="T52" s="88" t="s">
        <v>713</v>
      </c>
      <c r="U52" s="88" t="s">
        <v>714</v>
      </c>
      <c r="V52" s="151"/>
      <c r="W52" s="151"/>
      <c r="X52" s="89"/>
      <c r="Y52" s="89"/>
    </row>
    <row r="53" spans="1:25" s="90" customFormat="1" x14ac:dyDescent="0.25">
      <c r="A53" s="88" t="s">
        <v>715</v>
      </c>
      <c r="B53" s="88" t="s">
        <v>716</v>
      </c>
      <c r="C53" s="88" t="s">
        <v>717</v>
      </c>
      <c r="D53" s="88" t="s">
        <v>718</v>
      </c>
      <c r="E53" s="88" t="s">
        <v>719</v>
      </c>
      <c r="F53" s="88" t="s">
        <v>720</v>
      </c>
      <c r="G53" s="88" t="s">
        <v>721</v>
      </c>
      <c r="H53" s="88" t="s">
        <v>722</v>
      </c>
      <c r="I53" s="88" t="s">
        <v>723</v>
      </c>
      <c r="J53" s="88" t="s">
        <v>724</v>
      </c>
      <c r="K53" s="88" t="s">
        <v>725</v>
      </c>
      <c r="L53" s="88" t="s">
        <v>726</v>
      </c>
      <c r="M53" s="88" t="s">
        <v>727</v>
      </c>
      <c r="N53" s="88" t="s">
        <v>728</v>
      </c>
      <c r="O53" s="88" t="s">
        <v>729</v>
      </c>
      <c r="P53" s="88" t="s">
        <v>730</v>
      </c>
      <c r="Q53" s="88" t="s">
        <v>731</v>
      </c>
      <c r="R53" s="88" t="s">
        <v>732</v>
      </c>
      <c r="S53" s="88" t="s">
        <v>733</v>
      </c>
      <c r="T53" s="88" t="s">
        <v>734</v>
      </c>
      <c r="U53" s="88" t="s">
        <v>735</v>
      </c>
      <c r="V53" s="151"/>
      <c r="W53" s="151"/>
      <c r="X53" s="89"/>
      <c r="Y53" s="89"/>
    </row>
    <row r="54" spans="1:25" s="90" customFormat="1" x14ac:dyDescent="0.25">
      <c r="A54" s="88" t="s">
        <v>736</v>
      </c>
      <c r="B54" s="88" t="s">
        <v>737</v>
      </c>
      <c r="C54" s="88" t="s">
        <v>738</v>
      </c>
      <c r="D54" s="88" t="s">
        <v>739</v>
      </c>
      <c r="E54" s="88" t="s">
        <v>740</v>
      </c>
      <c r="F54" s="88" t="s">
        <v>741</v>
      </c>
      <c r="G54" s="88" t="s">
        <v>742</v>
      </c>
      <c r="H54" s="88" t="s">
        <v>743</v>
      </c>
      <c r="I54" s="88" t="s">
        <v>744</v>
      </c>
      <c r="J54" s="88" t="s">
        <v>745</v>
      </c>
      <c r="K54" s="88" t="s">
        <v>746</v>
      </c>
      <c r="L54" s="88" t="s">
        <v>747</v>
      </c>
      <c r="M54" s="88" t="s">
        <v>748</v>
      </c>
      <c r="N54" s="88" t="s">
        <v>749</v>
      </c>
      <c r="O54" s="88" t="s">
        <v>750</v>
      </c>
      <c r="P54" s="88" t="s">
        <v>751</v>
      </c>
      <c r="Q54" s="88" t="s">
        <v>752</v>
      </c>
      <c r="R54" s="88" t="s">
        <v>753</v>
      </c>
      <c r="S54" s="88" t="s">
        <v>754</v>
      </c>
      <c r="T54" s="88" t="s">
        <v>755</v>
      </c>
      <c r="U54" s="88" t="s">
        <v>756</v>
      </c>
      <c r="V54" s="151"/>
      <c r="W54" s="151"/>
      <c r="X54" s="89"/>
      <c r="Y54" s="89"/>
    </row>
    <row r="55" spans="1:25" s="90" customFormat="1" x14ac:dyDescent="0.25">
      <c r="A55" s="88" t="s">
        <v>757</v>
      </c>
      <c r="B55" s="88" t="s">
        <v>758</v>
      </c>
      <c r="C55" s="88" t="s">
        <v>759</v>
      </c>
      <c r="D55" s="88" t="s">
        <v>760</v>
      </c>
      <c r="E55" s="88" t="s">
        <v>761</v>
      </c>
      <c r="F55" s="88" t="s">
        <v>762</v>
      </c>
      <c r="G55" s="88" t="s">
        <v>763</v>
      </c>
      <c r="H55" s="88" t="s">
        <v>764</v>
      </c>
      <c r="I55" s="88" t="s">
        <v>765</v>
      </c>
      <c r="J55" s="88" t="s">
        <v>766</v>
      </c>
      <c r="K55" s="88" t="s">
        <v>767</v>
      </c>
      <c r="L55" s="88" t="s">
        <v>768</v>
      </c>
      <c r="M55" s="88" t="s">
        <v>769</v>
      </c>
      <c r="N55" s="88" t="s">
        <v>770</v>
      </c>
      <c r="O55" s="88" t="s">
        <v>771</v>
      </c>
      <c r="P55" s="88" t="s">
        <v>772</v>
      </c>
      <c r="Q55" s="88" t="s">
        <v>773</v>
      </c>
      <c r="R55" s="88" t="s">
        <v>774</v>
      </c>
      <c r="S55" s="88" t="s">
        <v>775</v>
      </c>
      <c r="T55" s="88" t="s">
        <v>776</v>
      </c>
      <c r="U55" s="88" t="s">
        <v>777</v>
      </c>
      <c r="V55" s="151"/>
      <c r="W55" s="151"/>
      <c r="X55" s="89"/>
      <c r="Y55" s="89"/>
    </row>
    <row r="56" spans="1:25" s="90" customFormat="1" x14ac:dyDescent="0.25">
      <c r="A56" s="88" t="s">
        <v>778</v>
      </c>
      <c r="B56" s="88" t="s">
        <v>779</v>
      </c>
      <c r="C56" s="88" t="s">
        <v>780</v>
      </c>
      <c r="D56" s="88" t="s">
        <v>781</v>
      </c>
      <c r="E56" s="88" t="s">
        <v>782</v>
      </c>
      <c r="F56" s="88" t="s">
        <v>783</v>
      </c>
      <c r="G56" s="88" t="s">
        <v>784</v>
      </c>
      <c r="H56" s="88" t="s">
        <v>785</v>
      </c>
      <c r="I56" s="88" t="s">
        <v>786</v>
      </c>
      <c r="J56" s="88" t="s">
        <v>787</v>
      </c>
      <c r="K56" s="88" t="s">
        <v>788</v>
      </c>
      <c r="L56" s="88" t="s">
        <v>789</v>
      </c>
      <c r="M56" s="88" t="s">
        <v>790</v>
      </c>
      <c r="N56" s="88" t="s">
        <v>791</v>
      </c>
      <c r="O56" s="88" t="s">
        <v>792</v>
      </c>
      <c r="P56" s="88" t="s">
        <v>793</v>
      </c>
      <c r="Q56" s="88" t="s">
        <v>794</v>
      </c>
      <c r="R56" s="88" t="s">
        <v>795</v>
      </c>
      <c r="S56" s="88" t="s">
        <v>796</v>
      </c>
      <c r="T56" s="88" t="s">
        <v>797</v>
      </c>
      <c r="U56" s="88" t="s">
        <v>798</v>
      </c>
      <c r="V56" s="152" t="s">
        <v>799</v>
      </c>
      <c r="W56" s="152" t="s">
        <v>800</v>
      </c>
      <c r="X56" s="88" t="s">
        <v>801</v>
      </c>
      <c r="Y56" s="88" t="s">
        <v>802</v>
      </c>
    </row>
    <row r="57" spans="1:25" s="90" customFormat="1" x14ac:dyDescent="0.25">
      <c r="A57" s="88" t="s">
        <v>803</v>
      </c>
      <c r="B57" s="88" t="s">
        <v>804</v>
      </c>
      <c r="C57" s="88" t="s">
        <v>805</v>
      </c>
      <c r="D57" s="88" t="s">
        <v>806</v>
      </c>
      <c r="E57" s="88" t="s">
        <v>807</v>
      </c>
      <c r="F57" s="88" t="s">
        <v>808</v>
      </c>
      <c r="G57" s="88" t="s">
        <v>809</v>
      </c>
      <c r="H57" s="88" t="s">
        <v>810</v>
      </c>
      <c r="I57" s="88" t="s">
        <v>811</v>
      </c>
      <c r="J57" s="88" t="s">
        <v>812</v>
      </c>
      <c r="K57" s="88" t="s">
        <v>813</v>
      </c>
      <c r="L57" s="88" t="s">
        <v>814</v>
      </c>
      <c r="M57" s="88" t="s">
        <v>815</v>
      </c>
      <c r="N57" s="88" t="s">
        <v>816</v>
      </c>
      <c r="O57" s="88" t="s">
        <v>817</v>
      </c>
      <c r="P57" s="88" t="s">
        <v>818</v>
      </c>
      <c r="Q57" s="88" t="s">
        <v>819</v>
      </c>
      <c r="R57" s="88" t="s">
        <v>820</v>
      </c>
      <c r="S57" s="88" t="s">
        <v>821</v>
      </c>
      <c r="T57" s="88" t="s">
        <v>822</v>
      </c>
      <c r="U57" s="88" t="s">
        <v>823</v>
      </c>
      <c r="V57" s="152" t="s">
        <v>824</v>
      </c>
      <c r="W57" s="152" t="s">
        <v>825</v>
      </c>
      <c r="X57" s="88" t="s">
        <v>826</v>
      </c>
      <c r="Y57" s="88" t="s">
        <v>827</v>
      </c>
    </row>
    <row r="58" spans="1:25" s="90" customFormat="1" x14ac:dyDescent="0.25">
      <c r="A58" s="88" t="s">
        <v>828</v>
      </c>
      <c r="B58" s="88" t="s">
        <v>829</v>
      </c>
      <c r="C58" s="88" t="s">
        <v>830</v>
      </c>
      <c r="D58" s="88" t="s">
        <v>831</v>
      </c>
      <c r="E58" s="88" t="s">
        <v>832</v>
      </c>
      <c r="F58" s="88" t="s">
        <v>833</v>
      </c>
      <c r="G58" s="88" t="s">
        <v>834</v>
      </c>
      <c r="H58" s="88" t="s">
        <v>835</v>
      </c>
      <c r="I58" s="88" t="s">
        <v>836</v>
      </c>
      <c r="J58" s="88" t="s">
        <v>837</v>
      </c>
      <c r="K58" s="88" t="s">
        <v>838</v>
      </c>
      <c r="L58" s="88" t="s">
        <v>839</v>
      </c>
      <c r="M58" s="88" t="s">
        <v>840</v>
      </c>
      <c r="N58" s="88" t="s">
        <v>841</v>
      </c>
      <c r="O58" s="88" t="s">
        <v>842</v>
      </c>
      <c r="P58" s="88" t="s">
        <v>843</v>
      </c>
      <c r="Q58" s="88" t="s">
        <v>844</v>
      </c>
      <c r="R58" s="88" t="s">
        <v>845</v>
      </c>
      <c r="S58" s="88" t="s">
        <v>846</v>
      </c>
      <c r="T58" s="88" t="s">
        <v>847</v>
      </c>
      <c r="U58" s="88" t="s">
        <v>848</v>
      </c>
      <c r="V58" s="152" t="s">
        <v>849</v>
      </c>
      <c r="W58" s="152" t="s">
        <v>850</v>
      </c>
      <c r="X58" s="88" t="s">
        <v>851</v>
      </c>
      <c r="Y58" s="88" t="s">
        <v>852</v>
      </c>
    </row>
    <row r="59" spans="1:25" s="90" customFormat="1" x14ac:dyDescent="0.25">
      <c r="A59" s="88" t="s">
        <v>853</v>
      </c>
      <c r="B59" s="88" t="s">
        <v>854</v>
      </c>
      <c r="C59" s="88" t="s">
        <v>855</v>
      </c>
      <c r="D59" s="88" t="s">
        <v>856</v>
      </c>
      <c r="E59" s="88" t="s">
        <v>857</v>
      </c>
      <c r="F59" s="88" t="s">
        <v>858</v>
      </c>
      <c r="G59" s="88" t="s">
        <v>859</v>
      </c>
      <c r="H59" s="88" t="s">
        <v>860</v>
      </c>
      <c r="I59" s="88" t="s">
        <v>861</v>
      </c>
      <c r="J59" s="88" t="s">
        <v>862</v>
      </c>
      <c r="K59" s="88" t="s">
        <v>863</v>
      </c>
      <c r="L59" s="88" t="s">
        <v>864</v>
      </c>
      <c r="M59" s="88" t="s">
        <v>865</v>
      </c>
      <c r="N59" s="88" t="s">
        <v>866</v>
      </c>
      <c r="O59" s="88" t="s">
        <v>867</v>
      </c>
      <c r="P59" s="88" t="s">
        <v>868</v>
      </c>
      <c r="Q59" s="88" t="s">
        <v>869</v>
      </c>
      <c r="R59" s="88" t="s">
        <v>870</v>
      </c>
      <c r="S59" s="88" t="s">
        <v>871</v>
      </c>
      <c r="T59" s="88" t="s">
        <v>872</v>
      </c>
      <c r="U59" s="88" t="s">
        <v>873</v>
      </c>
      <c r="V59" s="152" t="s">
        <v>874</v>
      </c>
      <c r="W59" s="152" t="s">
        <v>875</v>
      </c>
      <c r="X59" s="88" t="s">
        <v>876</v>
      </c>
      <c r="Y59" s="88" t="s">
        <v>877</v>
      </c>
    </row>
    <row r="60" spans="1:25" s="90" customFormat="1" x14ac:dyDescent="0.25">
      <c r="A60" s="88" t="s">
        <v>878</v>
      </c>
      <c r="B60" s="88" t="s">
        <v>879</v>
      </c>
      <c r="C60" s="88" t="s">
        <v>880</v>
      </c>
      <c r="D60" s="88" t="s">
        <v>881</v>
      </c>
      <c r="E60" s="88" t="s">
        <v>882</v>
      </c>
      <c r="F60" s="88" t="s">
        <v>883</v>
      </c>
      <c r="G60" s="88" t="s">
        <v>884</v>
      </c>
      <c r="H60" s="88" t="s">
        <v>885</v>
      </c>
      <c r="I60" s="88" t="s">
        <v>886</v>
      </c>
      <c r="J60" s="88" t="s">
        <v>887</v>
      </c>
      <c r="K60" s="88" t="s">
        <v>888</v>
      </c>
      <c r="L60" s="88" t="s">
        <v>889</v>
      </c>
      <c r="M60" s="88" t="s">
        <v>890</v>
      </c>
      <c r="N60" s="88" t="s">
        <v>891</v>
      </c>
      <c r="O60" s="88" t="s">
        <v>892</v>
      </c>
      <c r="P60" s="88" t="s">
        <v>893</v>
      </c>
      <c r="Q60" s="88" t="s">
        <v>894</v>
      </c>
      <c r="R60" s="88" t="s">
        <v>895</v>
      </c>
      <c r="S60" s="88" t="s">
        <v>896</v>
      </c>
      <c r="T60" s="88" t="s">
        <v>897</v>
      </c>
      <c r="U60" s="88" t="s">
        <v>898</v>
      </c>
      <c r="V60" s="152" t="s">
        <v>899</v>
      </c>
      <c r="W60" s="152" t="s">
        <v>900</v>
      </c>
      <c r="X60" s="88" t="s">
        <v>901</v>
      </c>
      <c r="Y60" s="88" t="s">
        <v>902</v>
      </c>
    </row>
    <row r="61" spans="1:25" s="90" customFormat="1" x14ac:dyDescent="0.25">
      <c r="A61" s="88" t="s">
        <v>903</v>
      </c>
      <c r="B61" s="88" t="s">
        <v>904</v>
      </c>
      <c r="C61" s="88" t="s">
        <v>905</v>
      </c>
      <c r="D61" s="88" t="s">
        <v>906</v>
      </c>
      <c r="E61" s="88" t="s">
        <v>907</v>
      </c>
      <c r="F61" s="88" t="s">
        <v>908</v>
      </c>
      <c r="G61" s="88" t="s">
        <v>909</v>
      </c>
      <c r="H61" s="88" t="s">
        <v>910</v>
      </c>
      <c r="I61" s="88" t="s">
        <v>911</v>
      </c>
      <c r="J61" s="88" t="s">
        <v>912</v>
      </c>
      <c r="K61" s="88" t="s">
        <v>913</v>
      </c>
      <c r="L61" s="88" t="s">
        <v>914</v>
      </c>
      <c r="M61" s="88" t="s">
        <v>915</v>
      </c>
      <c r="N61" s="88" t="s">
        <v>916</v>
      </c>
      <c r="O61" s="88" t="s">
        <v>917</v>
      </c>
      <c r="P61" s="88" t="s">
        <v>918</v>
      </c>
      <c r="Q61" s="88" t="s">
        <v>919</v>
      </c>
      <c r="R61" s="88" t="s">
        <v>920</v>
      </c>
      <c r="S61" s="88" t="s">
        <v>921</v>
      </c>
      <c r="T61" s="88" t="s">
        <v>922</v>
      </c>
      <c r="U61" s="88" t="s">
        <v>923</v>
      </c>
      <c r="V61" s="152" t="s">
        <v>924</v>
      </c>
      <c r="W61" s="152" t="s">
        <v>925</v>
      </c>
      <c r="X61" s="88" t="s">
        <v>926</v>
      </c>
      <c r="Y61" s="88" t="s">
        <v>927</v>
      </c>
    </row>
    <row r="62" spans="1:25" s="90" customFormat="1" x14ac:dyDescent="0.25">
      <c r="A62" s="88" t="s">
        <v>928</v>
      </c>
      <c r="B62" s="88" t="s">
        <v>929</v>
      </c>
      <c r="C62" s="88" t="s">
        <v>930</v>
      </c>
      <c r="D62" s="88" t="s">
        <v>931</v>
      </c>
      <c r="E62" s="88" t="s">
        <v>932</v>
      </c>
      <c r="F62" s="88" t="s">
        <v>933</v>
      </c>
      <c r="G62" s="88" t="s">
        <v>934</v>
      </c>
      <c r="H62" s="88" t="s">
        <v>935</v>
      </c>
      <c r="I62" s="88" t="s">
        <v>936</v>
      </c>
      <c r="J62" s="88" t="s">
        <v>937</v>
      </c>
      <c r="K62" s="88" t="s">
        <v>938</v>
      </c>
      <c r="L62" s="88" t="s">
        <v>939</v>
      </c>
      <c r="M62" s="88" t="s">
        <v>940</v>
      </c>
      <c r="N62" s="88" t="s">
        <v>941</v>
      </c>
      <c r="O62" s="88" t="s">
        <v>942</v>
      </c>
      <c r="P62" s="88" t="s">
        <v>943</v>
      </c>
      <c r="Q62" s="88" t="s">
        <v>944</v>
      </c>
      <c r="R62" s="88" t="s">
        <v>945</v>
      </c>
      <c r="S62" s="88" t="s">
        <v>946</v>
      </c>
      <c r="T62" s="88" t="s">
        <v>947</v>
      </c>
      <c r="U62" s="88" t="s">
        <v>948</v>
      </c>
      <c r="V62" s="152" t="s">
        <v>949</v>
      </c>
      <c r="W62" s="152" t="s">
        <v>950</v>
      </c>
      <c r="X62" s="88" t="s">
        <v>951</v>
      </c>
      <c r="Y62" s="88" t="s">
        <v>952</v>
      </c>
    </row>
    <row r="63" spans="1:25" s="90" customFormat="1" x14ac:dyDescent="0.25">
      <c r="A63" s="88" t="s">
        <v>953</v>
      </c>
      <c r="B63" s="88" t="s">
        <v>954</v>
      </c>
      <c r="C63" s="88" t="s">
        <v>955</v>
      </c>
      <c r="D63" s="88" t="s">
        <v>956</v>
      </c>
      <c r="E63" s="88" t="s">
        <v>957</v>
      </c>
      <c r="F63" s="88" t="s">
        <v>958</v>
      </c>
      <c r="G63" s="88" t="s">
        <v>959</v>
      </c>
      <c r="H63" s="88" t="s">
        <v>960</v>
      </c>
      <c r="I63" s="88" t="s">
        <v>961</v>
      </c>
      <c r="J63" s="88" t="s">
        <v>962</v>
      </c>
      <c r="K63" s="88" t="s">
        <v>963</v>
      </c>
      <c r="L63" s="88" t="s">
        <v>964</v>
      </c>
      <c r="M63" s="88" t="s">
        <v>965</v>
      </c>
      <c r="N63" s="88" t="s">
        <v>966</v>
      </c>
      <c r="O63" s="88" t="s">
        <v>967</v>
      </c>
      <c r="P63" s="88" t="s">
        <v>968</v>
      </c>
      <c r="Q63" s="88" t="s">
        <v>969</v>
      </c>
      <c r="R63" s="88" t="s">
        <v>970</v>
      </c>
      <c r="S63" s="88" t="s">
        <v>971</v>
      </c>
      <c r="T63" s="88" t="s">
        <v>972</v>
      </c>
      <c r="U63" s="88" t="s">
        <v>973</v>
      </c>
      <c r="V63" s="152" t="s">
        <v>974</v>
      </c>
      <c r="W63" s="152" t="s">
        <v>975</v>
      </c>
      <c r="X63" s="88" t="s">
        <v>976</v>
      </c>
      <c r="Y63" s="88" t="s">
        <v>977</v>
      </c>
    </row>
    <row r="64" spans="1:25" s="90" customFormat="1" x14ac:dyDescent="0.25">
      <c r="A64" s="88" t="s">
        <v>978</v>
      </c>
      <c r="B64" s="88" t="s">
        <v>979</v>
      </c>
      <c r="C64" s="88" t="s">
        <v>980</v>
      </c>
      <c r="D64" s="88" t="s">
        <v>981</v>
      </c>
      <c r="E64" s="88" t="s">
        <v>982</v>
      </c>
      <c r="F64" s="88" t="s">
        <v>983</v>
      </c>
      <c r="G64" s="88" t="s">
        <v>984</v>
      </c>
      <c r="H64" s="88" t="s">
        <v>985</v>
      </c>
      <c r="I64" s="88" t="s">
        <v>986</v>
      </c>
      <c r="J64" s="88" t="s">
        <v>987</v>
      </c>
      <c r="K64" s="88" t="s">
        <v>988</v>
      </c>
      <c r="L64" s="88" t="s">
        <v>989</v>
      </c>
      <c r="M64" s="88" t="s">
        <v>990</v>
      </c>
      <c r="N64" s="88" t="s">
        <v>991</v>
      </c>
      <c r="O64" s="88" t="s">
        <v>992</v>
      </c>
      <c r="P64" s="88" t="s">
        <v>993</v>
      </c>
      <c r="Q64" s="88" t="s">
        <v>994</v>
      </c>
      <c r="R64" s="88" t="s">
        <v>995</v>
      </c>
      <c r="S64" s="88" t="s">
        <v>996</v>
      </c>
      <c r="T64" s="88" t="s">
        <v>997</v>
      </c>
      <c r="U64" s="88" t="s">
        <v>998</v>
      </c>
      <c r="V64" s="152" t="s">
        <v>999</v>
      </c>
      <c r="W64" s="152" t="s">
        <v>1000</v>
      </c>
      <c r="X64" s="88" t="s">
        <v>1001</v>
      </c>
      <c r="Y64" s="88" t="s">
        <v>1002</v>
      </c>
    </row>
    <row r="65" spans="1:25" s="90" customFormat="1" x14ac:dyDescent="0.25">
      <c r="A65" s="88" t="s">
        <v>1003</v>
      </c>
      <c r="B65" s="88" t="s">
        <v>1004</v>
      </c>
      <c r="C65" s="88" t="s">
        <v>1005</v>
      </c>
      <c r="D65" s="88" t="s">
        <v>1006</v>
      </c>
      <c r="E65" s="88" t="s">
        <v>1007</v>
      </c>
      <c r="F65" s="88" t="s">
        <v>1008</v>
      </c>
      <c r="G65" s="88" t="s">
        <v>1009</v>
      </c>
      <c r="H65" s="88" t="s">
        <v>1010</v>
      </c>
      <c r="I65" s="88" t="s">
        <v>1011</v>
      </c>
      <c r="J65" s="88" t="s">
        <v>1012</v>
      </c>
      <c r="K65" s="88" t="s">
        <v>1013</v>
      </c>
      <c r="L65" s="88" t="s">
        <v>1014</v>
      </c>
      <c r="M65" s="88" t="s">
        <v>1015</v>
      </c>
      <c r="N65" s="88" t="s">
        <v>1016</v>
      </c>
      <c r="O65" s="88" t="s">
        <v>1017</v>
      </c>
      <c r="P65" s="88" t="s">
        <v>1018</v>
      </c>
      <c r="Q65" s="88" t="s">
        <v>1019</v>
      </c>
      <c r="R65" s="88" t="s">
        <v>1020</v>
      </c>
      <c r="S65" s="88" t="s">
        <v>1021</v>
      </c>
      <c r="T65" s="88" t="s">
        <v>1022</v>
      </c>
      <c r="U65" s="88" t="s">
        <v>1023</v>
      </c>
      <c r="V65" s="152" t="s">
        <v>1024</v>
      </c>
      <c r="W65" s="152" t="s">
        <v>1025</v>
      </c>
      <c r="X65" s="88" t="s">
        <v>1026</v>
      </c>
      <c r="Y65" s="88" t="s">
        <v>1027</v>
      </c>
    </row>
    <row r="66" spans="1:25" s="90" customFormat="1" x14ac:dyDescent="0.25">
      <c r="A66" s="88" t="s">
        <v>1028</v>
      </c>
      <c r="B66" s="88" t="s">
        <v>1029</v>
      </c>
      <c r="C66" s="88" t="s">
        <v>1030</v>
      </c>
      <c r="D66" s="88" t="s">
        <v>1031</v>
      </c>
      <c r="E66" s="88" t="s">
        <v>1032</v>
      </c>
      <c r="F66" s="88" t="s">
        <v>1033</v>
      </c>
      <c r="G66" s="88" t="s">
        <v>1034</v>
      </c>
      <c r="H66" s="88" t="s">
        <v>1035</v>
      </c>
      <c r="I66" s="88" t="s">
        <v>1036</v>
      </c>
      <c r="J66" s="88" t="s">
        <v>1037</v>
      </c>
      <c r="K66" s="88" t="s">
        <v>1038</v>
      </c>
      <c r="L66" s="88" t="s">
        <v>1039</v>
      </c>
      <c r="M66" s="88" t="s">
        <v>1040</v>
      </c>
      <c r="N66" s="88" t="s">
        <v>1041</v>
      </c>
      <c r="O66" s="88" t="s">
        <v>1042</v>
      </c>
      <c r="P66" s="88" t="s">
        <v>1043</v>
      </c>
      <c r="Q66" s="88" t="s">
        <v>1044</v>
      </c>
      <c r="R66" s="88" t="s">
        <v>1045</v>
      </c>
      <c r="S66" s="88" t="s">
        <v>1046</v>
      </c>
      <c r="T66" s="88" t="s">
        <v>1047</v>
      </c>
      <c r="U66" s="88" t="s">
        <v>1048</v>
      </c>
      <c r="V66" s="152" t="s">
        <v>1049</v>
      </c>
      <c r="W66" s="152" t="s">
        <v>1050</v>
      </c>
      <c r="X66" s="88" t="s">
        <v>1051</v>
      </c>
      <c r="Y66" s="88" t="s">
        <v>1052</v>
      </c>
    </row>
    <row r="67" spans="1:25" s="90" customFormat="1" x14ac:dyDescent="0.25">
      <c r="A67" s="88" t="s">
        <v>1053</v>
      </c>
      <c r="B67" s="88" t="s">
        <v>1054</v>
      </c>
      <c r="C67" s="88" t="s">
        <v>1055</v>
      </c>
      <c r="D67" s="88" t="s">
        <v>1056</v>
      </c>
      <c r="E67" s="88" t="s">
        <v>1057</v>
      </c>
      <c r="F67" s="88" t="s">
        <v>1058</v>
      </c>
      <c r="G67" s="88" t="s">
        <v>1059</v>
      </c>
      <c r="H67" s="88" t="s">
        <v>1060</v>
      </c>
      <c r="I67" s="88" t="s">
        <v>1061</v>
      </c>
      <c r="J67" s="88" t="s">
        <v>1062</v>
      </c>
      <c r="K67" s="88" t="s">
        <v>1063</v>
      </c>
      <c r="L67" s="88" t="s">
        <v>1064</v>
      </c>
      <c r="M67" s="88" t="s">
        <v>1065</v>
      </c>
      <c r="N67" s="88" t="s">
        <v>1066</v>
      </c>
      <c r="O67" s="88" t="s">
        <v>1067</v>
      </c>
      <c r="P67" s="88" t="s">
        <v>1068</v>
      </c>
      <c r="Q67" s="88" t="s">
        <v>1069</v>
      </c>
      <c r="R67" s="88" t="s">
        <v>1070</v>
      </c>
      <c r="S67" s="88" t="s">
        <v>1071</v>
      </c>
      <c r="T67" s="88" t="s">
        <v>1072</v>
      </c>
      <c r="U67" s="88" t="s">
        <v>1073</v>
      </c>
      <c r="V67" s="152" t="s">
        <v>1074</v>
      </c>
      <c r="W67" s="152" t="s">
        <v>1075</v>
      </c>
      <c r="X67" s="88" t="s">
        <v>1076</v>
      </c>
      <c r="Y67" s="88" t="s">
        <v>1077</v>
      </c>
    </row>
    <row r="68" spans="1:25" s="90" customFormat="1" x14ac:dyDescent="0.25">
      <c r="A68" s="88" t="s">
        <v>1078</v>
      </c>
      <c r="B68" s="88" t="s">
        <v>1079</v>
      </c>
      <c r="C68" s="88" t="s">
        <v>1080</v>
      </c>
      <c r="D68" s="88" t="s">
        <v>1081</v>
      </c>
      <c r="E68" s="88" t="s">
        <v>1082</v>
      </c>
      <c r="F68" s="88" t="s">
        <v>1083</v>
      </c>
      <c r="G68" s="88" t="s">
        <v>1084</v>
      </c>
      <c r="H68" s="88" t="s">
        <v>1085</v>
      </c>
      <c r="I68" s="88" t="s">
        <v>1086</v>
      </c>
      <c r="J68" s="88" t="s">
        <v>1087</v>
      </c>
      <c r="K68" s="88" t="s">
        <v>1088</v>
      </c>
      <c r="L68" s="88" t="s">
        <v>1089</v>
      </c>
      <c r="M68" s="88" t="s">
        <v>1090</v>
      </c>
      <c r="N68" s="88" t="s">
        <v>1091</v>
      </c>
      <c r="O68" s="88" t="s">
        <v>1092</v>
      </c>
      <c r="P68" s="88" t="s">
        <v>1093</v>
      </c>
      <c r="Q68" s="88" t="s">
        <v>1094</v>
      </c>
      <c r="R68" s="88" t="s">
        <v>1095</v>
      </c>
      <c r="S68" s="88" t="s">
        <v>1096</v>
      </c>
      <c r="T68" s="88" t="s">
        <v>1097</v>
      </c>
      <c r="U68" s="88" t="s">
        <v>1098</v>
      </c>
      <c r="V68" s="152" t="s">
        <v>1099</v>
      </c>
      <c r="W68" s="152" t="s">
        <v>1100</v>
      </c>
      <c r="X68" s="88" t="s">
        <v>1101</v>
      </c>
      <c r="Y68" s="88" t="s">
        <v>1102</v>
      </c>
    </row>
    <row r="69" spans="1:25" s="90" customFormat="1" x14ac:dyDescent="0.25">
      <c r="A69" s="88" t="s">
        <v>1103</v>
      </c>
      <c r="B69" s="88" t="s">
        <v>1104</v>
      </c>
      <c r="C69" s="88" t="s">
        <v>1105</v>
      </c>
      <c r="D69" s="88" t="s">
        <v>1106</v>
      </c>
      <c r="E69" s="88" t="s">
        <v>1107</v>
      </c>
      <c r="F69" s="88" t="s">
        <v>1108</v>
      </c>
      <c r="G69" s="88" t="s">
        <v>1109</v>
      </c>
      <c r="H69" s="88" t="s">
        <v>1110</v>
      </c>
      <c r="I69" s="88" t="s">
        <v>1111</v>
      </c>
      <c r="J69" s="88" t="s">
        <v>1112</v>
      </c>
      <c r="K69" s="88" t="s">
        <v>1113</v>
      </c>
      <c r="L69" s="88" t="s">
        <v>1114</v>
      </c>
      <c r="M69" s="88" t="s">
        <v>1115</v>
      </c>
      <c r="N69" s="88" t="s">
        <v>1116</v>
      </c>
      <c r="O69" s="88" t="s">
        <v>1117</v>
      </c>
      <c r="P69" s="88" t="s">
        <v>1118</v>
      </c>
      <c r="Q69" s="88" t="s">
        <v>1119</v>
      </c>
      <c r="R69" s="88" t="s">
        <v>1120</v>
      </c>
      <c r="S69" s="88" t="s">
        <v>1121</v>
      </c>
      <c r="T69" s="88" t="s">
        <v>1122</v>
      </c>
      <c r="U69" s="88" t="s">
        <v>1123</v>
      </c>
      <c r="V69" s="152" t="s">
        <v>1124</v>
      </c>
      <c r="W69" s="152" t="s">
        <v>1125</v>
      </c>
      <c r="X69" s="88" t="s">
        <v>1126</v>
      </c>
      <c r="Y69" s="88" t="s">
        <v>1127</v>
      </c>
    </row>
    <row r="70" spans="1:25" s="90" customFormat="1" x14ac:dyDescent="0.25">
      <c r="A70" s="88" t="s">
        <v>1128</v>
      </c>
      <c r="B70" s="88" t="s">
        <v>1129</v>
      </c>
      <c r="C70" s="88" t="s">
        <v>1130</v>
      </c>
      <c r="D70" s="88" t="s">
        <v>1131</v>
      </c>
      <c r="E70" s="88" t="s">
        <v>1132</v>
      </c>
      <c r="F70" s="88" t="s">
        <v>1133</v>
      </c>
      <c r="G70" s="88" t="s">
        <v>1134</v>
      </c>
      <c r="H70" s="88" t="s">
        <v>1135</v>
      </c>
      <c r="I70" s="88" t="s">
        <v>1136</v>
      </c>
      <c r="J70" s="88" t="s">
        <v>1137</v>
      </c>
      <c r="K70" s="88" t="s">
        <v>1138</v>
      </c>
      <c r="L70" s="88" t="s">
        <v>1139</v>
      </c>
      <c r="M70" s="88" t="s">
        <v>1140</v>
      </c>
      <c r="N70" s="88" t="s">
        <v>1141</v>
      </c>
      <c r="O70" s="88" t="s">
        <v>1142</v>
      </c>
      <c r="P70" s="88" t="s">
        <v>1143</v>
      </c>
      <c r="Q70" s="88" t="s">
        <v>1144</v>
      </c>
      <c r="R70" s="88" t="s">
        <v>1145</v>
      </c>
      <c r="S70" s="88" t="s">
        <v>1146</v>
      </c>
      <c r="T70" s="88" t="s">
        <v>1147</v>
      </c>
      <c r="U70" s="88" t="s">
        <v>1148</v>
      </c>
      <c r="V70" s="152" t="s">
        <v>1149</v>
      </c>
      <c r="W70" s="152" t="s">
        <v>1150</v>
      </c>
      <c r="X70" s="88" t="s">
        <v>1151</v>
      </c>
      <c r="Y70" s="88" t="s">
        <v>1152</v>
      </c>
    </row>
    <row r="71" spans="1:25" s="90" customFormat="1" x14ac:dyDescent="0.25">
      <c r="A71" s="88" t="s">
        <v>1153</v>
      </c>
      <c r="B71" s="88" t="s">
        <v>1154</v>
      </c>
      <c r="C71" s="88" t="s">
        <v>1155</v>
      </c>
      <c r="D71" s="88" t="s">
        <v>1156</v>
      </c>
      <c r="E71" s="88" t="s">
        <v>1157</v>
      </c>
      <c r="F71" s="88" t="s">
        <v>1158</v>
      </c>
      <c r="G71" s="88" t="s">
        <v>1159</v>
      </c>
      <c r="H71" s="88" t="s">
        <v>1160</v>
      </c>
      <c r="I71" s="88" t="s">
        <v>1161</v>
      </c>
      <c r="J71" s="88" t="s">
        <v>1162</v>
      </c>
      <c r="K71" s="88" t="s">
        <v>1163</v>
      </c>
      <c r="L71" s="88" t="s">
        <v>1164</v>
      </c>
      <c r="M71" s="88" t="s">
        <v>1165</v>
      </c>
      <c r="N71" s="88" t="s">
        <v>1166</v>
      </c>
      <c r="O71" s="88" t="s">
        <v>1167</v>
      </c>
      <c r="P71" s="88" t="s">
        <v>1168</v>
      </c>
      <c r="Q71" s="88" t="s">
        <v>1169</v>
      </c>
      <c r="R71" s="88" t="s">
        <v>1170</v>
      </c>
      <c r="S71" s="88" t="s">
        <v>1171</v>
      </c>
      <c r="T71" s="88" t="s">
        <v>1172</v>
      </c>
      <c r="U71" s="88" t="s">
        <v>1173</v>
      </c>
      <c r="V71" s="152" t="s">
        <v>1174</v>
      </c>
      <c r="W71" s="152" t="s">
        <v>1175</v>
      </c>
      <c r="X71" s="88" t="s">
        <v>1176</v>
      </c>
      <c r="Y71" s="88" t="s">
        <v>1177</v>
      </c>
    </row>
    <row r="72" spans="1:25" s="90" customFormat="1" x14ac:dyDescent="0.25">
      <c r="A72" s="88" t="s">
        <v>1178</v>
      </c>
      <c r="B72" s="88" t="s">
        <v>1179</v>
      </c>
      <c r="C72" s="88" t="s">
        <v>1180</v>
      </c>
      <c r="D72" s="88" t="s">
        <v>1181</v>
      </c>
      <c r="E72" s="88" t="s">
        <v>1182</v>
      </c>
      <c r="F72" s="88" t="s">
        <v>1183</v>
      </c>
      <c r="G72" s="88" t="s">
        <v>1184</v>
      </c>
      <c r="H72" s="88" t="s">
        <v>1185</v>
      </c>
      <c r="I72" s="88" t="s">
        <v>1186</v>
      </c>
      <c r="J72" s="88" t="s">
        <v>1187</v>
      </c>
      <c r="K72" s="88" t="s">
        <v>1188</v>
      </c>
      <c r="L72" s="88" t="s">
        <v>1189</v>
      </c>
      <c r="M72" s="88" t="s">
        <v>1190</v>
      </c>
      <c r="N72" s="88" t="s">
        <v>1191</v>
      </c>
      <c r="O72" s="88" t="s">
        <v>1192</v>
      </c>
      <c r="P72" s="88" t="s">
        <v>1193</v>
      </c>
      <c r="Q72" s="88" t="s">
        <v>1194</v>
      </c>
      <c r="R72" s="88" t="s">
        <v>1195</v>
      </c>
      <c r="S72" s="88" t="s">
        <v>1196</v>
      </c>
      <c r="T72" s="88" t="s">
        <v>1197</v>
      </c>
      <c r="U72" s="88" t="s">
        <v>1198</v>
      </c>
      <c r="V72" s="152" t="s">
        <v>1199</v>
      </c>
      <c r="W72" s="152" t="s">
        <v>1200</v>
      </c>
      <c r="X72" s="88" t="s">
        <v>1201</v>
      </c>
      <c r="Y72" s="88" t="s">
        <v>1202</v>
      </c>
    </row>
    <row r="73" spans="1:25" s="90" customFormat="1" x14ac:dyDescent="0.25">
      <c r="A73" s="88" t="s">
        <v>1203</v>
      </c>
      <c r="B73" s="88" t="s">
        <v>1204</v>
      </c>
      <c r="C73" s="88" t="s">
        <v>1205</v>
      </c>
      <c r="D73" s="88" t="s">
        <v>1206</v>
      </c>
      <c r="E73" s="88" t="s">
        <v>1207</v>
      </c>
      <c r="F73" s="88" t="s">
        <v>1208</v>
      </c>
      <c r="G73" s="88" t="s">
        <v>1209</v>
      </c>
      <c r="H73" s="88" t="s">
        <v>1210</v>
      </c>
      <c r="I73" s="88" t="s">
        <v>1211</v>
      </c>
      <c r="J73" s="88" t="s">
        <v>1212</v>
      </c>
      <c r="K73" s="88" t="s">
        <v>1213</v>
      </c>
      <c r="L73" s="88" t="s">
        <v>1214</v>
      </c>
      <c r="M73" s="88" t="s">
        <v>1215</v>
      </c>
      <c r="N73" s="88" t="s">
        <v>1216</v>
      </c>
      <c r="O73" s="88" t="s">
        <v>1217</v>
      </c>
      <c r="P73" s="88" t="s">
        <v>1218</v>
      </c>
      <c r="Q73" s="88" t="s">
        <v>1219</v>
      </c>
      <c r="R73" s="88" t="s">
        <v>1220</v>
      </c>
      <c r="S73" s="88" t="s">
        <v>1221</v>
      </c>
      <c r="T73" s="88" t="s">
        <v>1222</v>
      </c>
      <c r="U73" s="88" t="s">
        <v>1223</v>
      </c>
      <c r="V73" s="152" t="s">
        <v>1224</v>
      </c>
      <c r="W73" s="152" t="s">
        <v>1225</v>
      </c>
      <c r="X73" s="88" t="s">
        <v>1226</v>
      </c>
      <c r="Y73" s="88" t="s">
        <v>1227</v>
      </c>
    </row>
    <row r="74" spans="1:25" s="90" customFormat="1" x14ac:dyDescent="0.25">
      <c r="A74" s="88" t="s">
        <v>1228</v>
      </c>
      <c r="B74" s="88" t="s">
        <v>1229</v>
      </c>
      <c r="C74" s="88" t="s">
        <v>1230</v>
      </c>
      <c r="D74" s="88" t="s">
        <v>1231</v>
      </c>
      <c r="E74" s="88" t="s">
        <v>1232</v>
      </c>
      <c r="F74" s="88" t="s">
        <v>1233</v>
      </c>
      <c r="G74" s="88" t="s">
        <v>1234</v>
      </c>
      <c r="H74" s="88" t="s">
        <v>1235</v>
      </c>
      <c r="I74" s="88" t="s">
        <v>1236</v>
      </c>
      <c r="J74" s="88" t="s">
        <v>1237</v>
      </c>
      <c r="K74" s="88" t="s">
        <v>1238</v>
      </c>
      <c r="L74" s="88" t="s">
        <v>1239</v>
      </c>
      <c r="M74" s="88" t="s">
        <v>1240</v>
      </c>
      <c r="N74" s="88" t="s">
        <v>1241</v>
      </c>
      <c r="O74" s="88" t="s">
        <v>1242</v>
      </c>
      <c r="P74" s="88" t="s">
        <v>1243</v>
      </c>
      <c r="Q74" s="88" t="s">
        <v>1244</v>
      </c>
      <c r="R74" s="88" t="s">
        <v>1245</v>
      </c>
      <c r="S74" s="88" t="s">
        <v>1246</v>
      </c>
      <c r="T74" s="88" t="s">
        <v>1247</v>
      </c>
      <c r="U74" s="88" t="s">
        <v>1248</v>
      </c>
      <c r="V74" s="152" t="s">
        <v>1249</v>
      </c>
      <c r="W74" s="152" t="s">
        <v>1250</v>
      </c>
      <c r="X74" s="88" t="s">
        <v>1251</v>
      </c>
      <c r="Y74" s="88" t="s">
        <v>1252</v>
      </c>
    </row>
    <row r="75" spans="1:25" s="90" customFormat="1" x14ac:dyDescent="0.25">
      <c r="A75" s="88" t="s">
        <v>1253</v>
      </c>
      <c r="B75" s="88" t="s">
        <v>1254</v>
      </c>
      <c r="C75" s="88" t="s">
        <v>1255</v>
      </c>
      <c r="D75" s="88" t="s">
        <v>1256</v>
      </c>
      <c r="E75" s="88" t="s">
        <v>1257</v>
      </c>
      <c r="F75" s="88" t="s">
        <v>1258</v>
      </c>
      <c r="G75" s="88" t="s">
        <v>1259</v>
      </c>
      <c r="H75" s="88" t="s">
        <v>1260</v>
      </c>
      <c r="I75" s="88" t="s">
        <v>1261</v>
      </c>
      <c r="J75" s="88" t="s">
        <v>1262</v>
      </c>
      <c r="K75" s="88" t="s">
        <v>1263</v>
      </c>
      <c r="L75" s="88" t="s">
        <v>1264</v>
      </c>
      <c r="M75" s="88" t="s">
        <v>1265</v>
      </c>
      <c r="N75" s="88" t="s">
        <v>1266</v>
      </c>
      <c r="O75" s="88" t="s">
        <v>1267</v>
      </c>
      <c r="P75" s="88" t="s">
        <v>1268</v>
      </c>
      <c r="Q75" s="88" t="s">
        <v>1269</v>
      </c>
      <c r="R75" s="88" t="s">
        <v>1270</v>
      </c>
      <c r="S75" s="88" t="s">
        <v>1271</v>
      </c>
      <c r="T75" s="88" t="s">
        <v>1272</v>
      </c>
      <c r="U75" s="88" t="s">
        <v>1273</v>
      </c>
      <c r="V75" s="152" t="s">
        <v>1274</v>
      </c>
      <c r="W75" s="152" t="s">
        <v>1275</v>
      </c>
      <c r="X75" s="88" t="s">
        <v>1276</v>
      </c>
      <c r="Y75" s="88" t="s">
        <v>1277</v>
      </c>
    </row>
    <row r="76" spans="1:25" s="90" customFormat="1" x14ac:dyDescent="0.25">
      <c r="A76" s="88" t="s">
        <v>1278</v>
      </c>
      <c r="B76" s="88" t="s">
        <v>1279</v>
      </c>
      <c r="C76" s="88" t="s">
        <v>1280</v>
      </c>
      <c r="D76" s="88" t="s">
        <v>1281</v>
      </c>
      <c r="E76" s="88" t="s">
        <v>1282</v>
      </c>
      <c r="F76" s="88" t="s">
        <v>1283</v>
      </c>
      <c r="G76" s="88" t="s">
        <v>1284</v>
      </c>
      <c r="H76" s="88" t="s">
        <v>1285</v>
      </c>
      <c r="I76" s="88" t="s">
        <v>1286</v>
      </c>
      <c r="J76" s="88" t="s">
        <v>1287</v>
      </c>
      <c r="K76" s="88" t="s">
        <v>1288</v>
      </c>
      <c r="L76" s="88" t="s">
        <v>1289</v>
      </c>
      <c r="M76" s="88" t="s">
        <v>1290</v>
      </c>
      <c r="N76" s="88" t="s">
        <v>1291</v>
      </c>
      <c r="O76" s="88" t="s">
        <v>1292</v>
      </c>
      <c r="P76" s="88" t="s">
        <v>1293</v>
      </c>
      <c r="Q76" s="88" t="s">
        <v>1294</v>
      </c>
      <c r="R76" s="88" t="s">
        <v>1295</v>
      </c>
      <c r="S76" s="88" t="s">
        <v>1296</v>
      </c>
      <c r="T76" s="88" t="s">
        <v>1297</v>
      </c>
      <c r="U76" s="88" t="s">
        <v>1298</v>
      </c>
      <c r="V76" s="152" t="s">
        <v>1299</v>
      </c>
      <c r="W76" s="152" t="s">
        <v>1300</v>
      </c>
      <c r="X76" s="88" t="s">
        <v>1301</v>
      </c>
      <c r="Y76" s="88" t="s">
        <v>1302</v>
      </c>
    </row>
    <row r="77" spans="1:25" s="90" customFormat="1" x14ac:dyDescent="0.25">
      <c r="A77" s="88" t="s">
        <v>1303</v>
      </c>
      <c r="B77" s="88" t="s">
        <v>1304</v>
      </c>
      <c r="C77" s="88" t="s">
        <v>1305</v>
      </c>
      <c r="D77" s="88" t="s">
        <v>1306</v>
      </c>
      <c r="E77" s="88" t="s">
        <v>1307</v>
      </c>
      <c r="F77" s="88" t="s">
        <v>1308</v>
      </c>
      <c r="G77" s="88" t="s">
        <v>1309</v>
      </c>
      <c r="H77" s="88" t="s">
        <v>1310</v>
      </c>
      <c r="I77" s="88" t="s">
        <v>1311</v>
      </c>
      <c r="J77" s="88" t="s">
        <v>1312</v>
      </c>
      <c r="K77" s="88" t="s">
        <v>1313</v>
      </c>
      <c r="L77" s="88" t="s">
        <v>1314</v>
      </c>
      <c r="M77" s="88" t="s">
        <v>1315</v>
      </c>
      <c r="N77" s="88" t="s">
        <v>1316</v>
      </c>
      <c r="O77" s="88" t="s">
        <v>1317</v>
      </c>
      <c r="P77" s="88" t="s">
        <v>1318</v>
      </c>
      <c r="Q77" s="88" t="s">
        <v>1319</v>
      </c>
      <c r="R77" s="88" t="s">
        <v>1320</v>
      </c>
      <c r="S77" s="88" t="s">
        <v>1321</v>
      </c>
      <c r="T77" s="88" t="s">
        <v>1322</v>
      </c>
      <c r="U77" s="88" t="s">
        <v>1323</v>
      </c>
      <c r="V77" s="152" t="s">
        <v>1324</v>
      </c>
      <c r="W77" s="152" t="s">
        <v>1325</v>
      </c>
      <c r="X77" s="88" t="s">
        <v>1326</v>
      </c>
      <c r="Y77" s="88" t="s">
        <v>1327</v>
      </c>
    </row>
    <row r="78" spans="1:25" x14ac:dyDescent="0.25">
      <c r="A78" s="91"/>
      <c r="B78" s="92"/>
      <c r="C78" s="92"/>
      <c r="D78" s="92"/>
      <c r="E78" s="92"/>
      <c r="F78" s="92"/>
      <c r="G78" s="92"/>
      <c r="H78" s="92"/>
      <c r="I78" s="92"/>
      <c r="J78" s="92"/>
      <c r="K78" s="92"/>
      <c r="L78" s="92"/>
      <c r="M78" s="92"/>
      <c r="N78" s="92"/>
      <c r="O78" s="92"/>
      <c r="P78" s="92"/>
      <c r="Q78" s="92"/>
      <c r="R78" s="92"/>
      <c r="S78" s="92"/>
      <c r="T78" s="92"/>
      <c r="U78" s="92"/>
      <c r="V78" s="153"/>
      <c r="W78" s="153"/>
      <c r="X78" s="92"/>
      <c r="Y78" s="92"/>
    </row>
  </sheetData>
  <sheetProtection algorithmName="SHA-512" hashValue="u+UE/FQkrFdmIgEhP1huj9YPwjZ/gfwNA1QFh4eRvIqk+6731kb1rlxfOIHeEOa84k/GtBMJW9A7kkau9erHNQ==" saltValue="7B0PIisjeoEy+u++wO/b8g==" spinCount="100000" sheet="1" objects="1" scenarios="1"/>
  <dataConsolidate link="1">
    <dataRefs count="1">
      <dataRef ref="G2:G10" sheet="шифри"/>
    </dataRefs>
  </dataConsolidate>
  <mergeCells count="85">
    <mergeCell ref="W33:AF35"/>
    <mergeCell ref="G32:J32"/>
    <mergeCell ref="N32:Q32"/>
    <mergeCell ref="N43:P43"/>
    <mergeCell ref="N45:P45"/>
    <mergeCell ref="H45:I45"/>
    <mergeCell ref="K43:L43"/>
    <mergeCell ref="K45:L45"/>
    <mergeCell ref="H43:I43"/>
    <mergeCell ref="M23:T23"/>
    <mergeCell ref="M25:T25"/>
    <mergeCell ref="M28:T28"/>
    <mergeCell ref="O38:T38"/>
    <mergeCell ref="H29:J29"/>
    <mergeCell ref="M29:O29"/>
    <mergeCell ref="B36:H36"/>
    <mergeCell ref="C37:E37"/>
    <mergeCell ref="M37:O37"/>
    <mergeCell ref="C30:E30"/>
    <mergeCell ref="C31:E31"/>
    <mergeCell ref="C33:E33"/>
    <mergeCell ref="M30:T30"/>
    <mergeCell ref="G33:L33"/>
    <mergeCell ref="C32:E32"/>
    <mergeCell ref="C24:E24"/>
    <mergeCell ref="F1:O1"/>
    <mergeCell ref="Q1:R1"/>
    <mergeCell ref="B2:H2"/>
    <mergeCell ref="C3:F3"/>
    <mergeCell ref="K3:M3"/>
    <mergeCell ref="C4:E4"/>
    <mergeCell ref="K5:N5"/>
    <mergeCell ref="C6:E6"/>
    <mergeCell ref="M6:O6"/>
    <mergeCell ref="C8:E8"/>
    <mergeCell ref="M8:O8"/>
    <mergeCell ref="P8:R8"/>
    <mergeCell ref="P6:R6"/>
    <mergeCell ref="C7:E7"/>
    <mergeCell ref="K7:M7"/>
    <mergeCell ref="C5:F5"/>
    <mergeCell ref="C19:E19"/>
    <mergeCell ref="C9:E9"/>
    <mergeCell ref="K9:R9"/>
    <mergeCell ref="B12:G12"/>
    <mergeCell ref="C13:E13"/>
    <mergeCell ref="G13:I13"/>
    <mergeCell ref="O13:S13"/>
    <mergeCell ref="M10:O10"/>
    <mergeCell ref="R10:T10"/>
    <mergeCell ref="Q14:R14"/>
    <mergeCell ref="C14:E14"/>
    <mergeCell ref="O14:P14"/>
    <mergeCell ref="I14:L14"/>
    <mergeCell ref="I19:J19"/>
    <mergeCell ref="G24:K24"/>
    <mergeCell ref="M24:O24"/>
    <mergeCell ref="C15:E15"/>
    <mergeCell ref="G15:K15"/>
    <mergeCell ref="C16:E16"/>
    <mergeCell ref="O17:Q17"/>
    <mergeCell ref="C18:E18"/>
    <mergeCell ref="G18:H18"/>
    <mergeCell ref="B21:D21"/>
    <mergeCell ref="C22:D22"/>
    <mergeCell ref="M22:N22"/>
    <mergeCell ref="C23:E23"/>
    <mergeCell ref="I18:J18"/>
    <mergeCell ref="O18:P18"/>
    <mergeCell ref="I16:L16"/>
    <mergeCell ref="Q18:R18"/>
    <mergeCell ref="C25:E25"/>
    <mergeCell ref="B27:D27"/>
    <mergeCell ref="M27:N27"/>
    <mergeCell ref="C28:E28"/>
    <mergeCell ref="C29:E29"/>
    <mergeCell ref="G25:K25"/>
    <mergeCell ref="G30:K31"/>
    <mergeCell ref="B41:E41"/>
    <mergeCell ref="E38:K38"/>
    <mergeCell ref="R42:T42"/>
    <mergeCell ref="C42:D42"/>
    <mergeCell ref="F42:I42"/>
    <mergeCell ref="K42:M42"/>
    <mergeCell ref="N42:P42"/>
  </mergeCells>
  <conditionalFormatting sqref="G25:K25">
    <cfRule type="expression" dxfId="25" priority="18">
      <formula>$G$25=""</formula>
    </cfRule>
  </conditionalFormatting>
  <conditionalFormatting sqref="I14:L14">
    <cfRule type="expression" dxfId="24" priority="17">
      <formula>$I$14=""</formula>
    </cfRule>
  </conditionalFormatting>
  <conditionalFormatting sqref="I19:J19">
    <cfRule type="expression" dxfId="23" priority="16">
      <formula>$I$19=""</formula>
    </cfRule>
  </conditionalFormatting>
  <conditionalFormatting sqref="G33:L33">
    <cfRule type="expression" dxfId="22" priority="14">
      <formula>$G$33=""</formula>
    </cfRule>
  </conditionalFormatting>
  <conditionalFormatting sqref="E38:K38">
    <cfRule type="expression" dxfId="21" priority="13">
      <formula>$E$38=""</formula>
    </cfRule>
  </conditionalFormatting>
  <conditionalFormatting sqref="O38:T38">
    <cfRule type="expression" dxfId="20" priority="12">
      <formula>$O$38=""</formula>
    </cfRule>
  </conditionalFormatting>
  <conditionalFormatting sqref="W33:AF35">
    <cfRule type="expression" dxfId="19" priority="9">
      <formula>$W$33=""</formula>
    </cfRule>
  </conditionalFormatting>
  <conditionalFormatting sqref="H43:I43">
    <cfRule type="expression" dxfId="18" priority="3">
      <formula>$H$43=""</formula>
    </cfRule>
  </conditionalFormatting>
  <conditionalFormatting sqref="H45:I45">
    <cfRule type="expression" dxfId="17" priority="2">
      <formula>$H$43=""</formula>
    </cfRule>
  </conditionalFormatting>
  <conditionalFormatting sqref="G30:K31">
    <cfRule type="expression" dxfId="16" priority="1">
      <formula>$G$30=""</formula>
    </cfRule>
  </conditionalFormatting>
  <dataValidations xWindow="333" yWindow="763" count="23">
    <dataValidation allowBlank="1" showInputMessage="1" showErrorMessage="1" promptTitle="6.1. Обезбедување" prompt=" Во полето 1 „Обезбеден“, означуваме „да“, доколку договорот за кредит предвидува одреден инструмент на обезбедување, или означуваме „не“ доколку кредитот не е обезбеден" sqref="C43" xr:uid="{00000000-0002-0000-0000-000000000000}"/>
    <dataValidation type="whole" allowBlank="1" showInputMessage="1" showErrorMessage="1" errorTitle="2.8. Период на почек" error="Во полете месеци, најголема вредност која може да се внесе е 11!" promptTitle="2.8. Период на почек" prompt="Во полето 8 „Период на почек“ се пишува периодот на почек од договорот. Периодот на почек се пресметува од датумот на потпишување на договорот или од датумот на првото користење до датумот на првата отплата на _x000a_главнината." sqref="Q19" xr:uid="{00000000-0002-0000-0000-000001000000}">
      <formula1>0</formula1>
      <formula2>11</formula2>
    </dataValidation>
    <dataValidation type="whole" allowBlank="1" showInputMessage="1" showErrorMessage="1" errorTitle="2.7. Рок на траење на кредитот" error="Во полете месеци, најголема вредност која може да се внесе е 11!" promptTitle="2.7. Рок на траење на кредитот" prompt="Во полето 7 „Рок на траење на кредитот“ се пишува рокот на траење на кредитот. Рокот на траење на кредитот се пресметува од датумот на потпишувањето на договорот или од датумот на првото користење, до последниот датум на отплатата на главнината." sqref="Q15" xr:uid="{00000000-0002-0000-0000-000002000000}">
      <formula1>0</formula1>
      <formula2>11</formula2>
    </dataValidation>
    <dataValidation allowBlank="1" showInputMessage="1" showErrorMessage="1" promptTitle="6.2. Вид обезбедување" prompt="Кога работата е обезбедена со повеќе од 2 облика, во обележјето 13 „Забелешка“ се наведуваат податоци за нив" sqref="F42:I42" xr:uid="{00000000-0002-0000-0000-000003000000}"/>
    <dataValidation type="textLength" operator="equal" allowBlank="1" showInputMessage="1" showErrorMessage="1" promptTitle="3.1. Матичен број" prompt="Во полето 1 „Матичен број“ се пишува матичниот број на должникот, како и називот/името, адресата и седиштето на должникот. Доколку должникот е физичко лице се пишува шифрата за физичко лице „1000000“, како и името и адресата на должникот" sqref="C23:E23" xr:uid="{00000000-0002-0000-0000-000004000000}">
      <formula1>7</formula1>
    </dataValidation>
    <dataValidation type="date" allowBlank="1" showInputMessage="1" showErrorMessage="1" errorTitle="ГРЕШКА" error="Внесете датум!" promptTitle="2.1. Датум на договорот" prompt="Во полето 1 „Датум на договорот“ се пишува датумот кога е склучен договорот помеѓу должникот и кредиторот" sqref="C14:E14" xr:uid="{00000000-0002-0000-0000-000005000000}">
      <formula1>1</formula1>
      <formula2>402133</formula2>
    </dataValidation>
    <dataValidation allowBlank="1" showInputMessage="1" showErrorMessage="1" promptTitle="6. Обезбедување" prompt="Во полето 1 „Обезбеден“, означуваме „да“, доколку договорот за кредит предвидува одреден инструмент на обезбедување, или означуваме „не“ доколку кредитот не е обезбеден" sqref="B41:E41" xr:uid="{00000000-0002-0000-0000-000006000000}"/>
    <dataValidation type="custom" showInputMessage="1" errorTitle="ГРЕШКА" error="Одберете само една опција од понудените. Нова пријава, Измена на пријавата, Сторно на пријавата или Откажување на неискористениот дел од кредитот!" sqref="K10 K4 K6 K8" xr:uid="{00000000-0002-0000-0000-000007000000}">
      <formula1>$AA$2=0</formula1>
    </dataValidation>
    <dataValidation type="date" allowBlank="1" showInputMessage="1" showErrorMessage="1" errorTitle="ГРЕШКА" error="Внесете датум!" sqref="M6:O6" xr:uid="{00000000-0002-0000-0000-000008000000}">
      <formula1>1</formula1>
      <formula2>402133</formula2>
    </dataValidation>
    <dataValidation type="whole" allowBlank="1" showInputMessage="1" showErrorMessage="1" errorTitle="ГРЕШКА" error="Внесете број!" promptTitle="2.8. Период на почек" prompt="Во полето 8 „Период на почек“ се пишува периодот на почек од договорот. Периодот на почек се пресметува од датумот на потпишување на договорот или од датумот на првото користење до датумот на првата отплата на _x000a_главнината." sqref="O19" xr:uid="{00000000-0002-0000-0000-000009000000}">
      <formula1>0</formula1>
      <formula2>999999</formula2>
    </dataValidation>
    <dataValidation allowBlank="1" showInputMessage="1" showErrorMessage="1" promptTitle="2.2. Вид договор" prompt="Во полето 2 „Вид договор“ се пишуваат шифрата и називот на видот на договорот" sqref="G14" xr:uid="{00000000-0002-0000-0000-00000B000000}"/>
    <dataValidation allowBlank="1" showInputMessage="1" showErrorMessage="1" promptTitle="4.1. Шифра" prompt="Полето 1 „Шифра“ го пополнува Народната банка. По исклучок, кога во кредитот се јавуваат повеќе кредитори, во полето 1 „Шифра“ се пишува зборот „повеќе“" sqref="C29:E29" xr:uid="{00000000-0002-0000-0000-00000C000000}"/>
    <dataValidation allowBlank="1" showInputMessage="1" showErrorMessage="1" promptTitle="4.2. Држава" prompt="Во полето 2 „Држава“ се пишуваат шифрата и името на државата во која е седиштето на кредиторот од шифрарникот на земји и меѓународни организации" sqref="C31:E31" xr:uid="{00000000-0002-0000-0000-00000D000000}"/>
    <dataValidation allowBlank="1" showInputMessage="1" showErrorMessage="1" promptTitle="4.3. Сектор" prompt="Во полето 3 „Сектор“ се пишуваат шифрата и називот на секторот во кој припаѓа кредиторот" sqref="C33:E33" xr:uid="{00000000-0002-0000-0000-00000E000000}"/>
    <dataValidation allowBlank="1" showInputMessage="1" showErrorMessage="1" promptTitle="3.2. Сектор" prompt="Во полето 2 „Сектор“ се пишуваат шифрата и називот на секторот во кој припаѓа должникот" sqref="C25:E25" xr:uid="{00000000-0002-0000-0000-00000F000000}"/>
    <dataValidation allowBlank="1" showInputMessage="1" showErrorMessage="1" promptTitle="5.1. Вид кредит" prompt="Во полето 1 „Вид кредит“ се пишуваат шифрата и називот на видот на кредитот" sqref="C38" xr:uid="{00000000-0002-0000-0000-000010000000}"/>
    <dataValidation allowBlank="1" showInputMessage="1" showErrorMessage="1" promptTitle="5.2. Намена на кредитот" prompt="Во полето 2 „Намена на кредитот“ се пишуваат шифрата и називот на намената на кредитот" sqref="M38" xr:uid="{00000000-0002-0000-0000-000011000000}"/>
    <dataValidation allowBlank="1" showInputMessage="1" showErrorMessage="1" promptTitle="1.1. Датум на евидентирањето" prompt="Пополнува Народната банка" sqref="C4:E4" xr:uid="{00000000-0002-0000-0000-000012000000}"/>
    <dataValidation type="whole" allowBlank="1" showInputMessage="1" showErrorMessage="1" promptTitle="2.2. Број на кредитот" prompt="Пополнува Народната банка. _x000a_Доколку се известува за измена на веќе евидентирана кредитна работа пополнува известувачот." sqref="C6:E6 C16:E16" xr:uid="{00000000-0002-0000-0000-000013000000}">
      <formula1>400000</formula1>
      <formula2>999999</formula2>
    </dataValidation>
    <dataValidation allowBlank="1" showInputMessage="1" showErrorMessage="1" promptTitle="2.7. Рок на траење на кредитот" prompt="Во полето 7 „Рок на траење на кредитот“ се пишува рокот на траење на кредитот. Рокот на траење на кредитот се пресметува од датумот на потпишувањето на договорот или од датумот на првото користење, до последниот датум на отплатата на главнината." sqref="O13:S13" xr:uid="{00000000-0002-0000-0000-000014000000}"/>
    <dataValidation type="whole" allowBlank="1" showInputMessage="1" showErrorMessage="1" errorTitle="ГРЕШКА" error="Внесете број!" promptTitle="2.7. Рок на траење на кредитот" prompt="Во полето 7 „Рок на траење на кредитот“ се пишува рокот на траење на кредитот. Рокот на траење на кредитот се пресметува од датумот на потпишувањето на договорот или од датумот на првото користење, до последниот датум на отплатата на главнината." sqref="O15" xr:uid="{00000000-0002-0000-0000-000015000000}">
      <formula1>0</formula1>
      <formula2>999999</formula2>
    </dataValidation>
    <dataValidation allowBlank="1" showInputMessage="1" showErrorMessage="1" promptTitle="2.8. Период на почек" prompt="Во полето 8 „Период на почек“ се пишува периодот на почек од договорот. Периодот на почек се пресметува од датумот на потпишување на договорот или од датумот на првото користење до датумот на првата отплата на _x000a_главнината." sqref="O17:Q17" xr:uid="{00000000-0002-0000-0000-000016000000}"/>
    <dataValidation allowBlank="1" showInputMessage="1" showErrorMessage="1" promptTitle="6.1. Обезбедување" prompt="Во полето 1 „Обезбеден“, означуваме „да“, доколку договорот за кредит предвидува одреден инструмент на обезбедување, или означуваме „не“ доколку кредитот не е обезбеден" sqref="C45" xr:uid="{00000000-0002-0000-0000-000017000000}"/>
  </dataValidations>
  <hyperlinks>
    <hyperlink ref="N32:Q32" r:id="rId1" tooltip="линк до упатсвото - страница 5" display="4   Поврзани лица  " xr:uid="{00000000-0004-0000-0000-000000000000}"/>
  </hyperlinks>
  <printOptions horizontalCentered="1" verticalCentered="1"/>
  <pageMargins left="0.25" right="0.25" top="0.75" bottom="0.75" header="0.3" footer="0.3"/>
  <pageSetup scale="98" orientation="portrait" r:id="rId2"/>
  <ignoredErrors>
    <ignoredError sqref="W33" unlockedFormula="1"/>
  </ignoredErrors>
  <extLst>
    <ext xmlns:x14="http://schemas.microsoft.com/office/spreadsheetml/2009/9/main" uri="{CCE6A557-97BC-4b89-ADB6-D9C93CAAB3DF}">
      <x14:dataValidations xmlns:xm="http://schemas.microsoft.com/office/excel/2006/main" xWindow="333" yWindow="763" count="9">
        <x14:dataValidation type="list" allowBlank="1" showInputMessage="1" showErrorMessage="1" promptTitle="2.2. Вид договор" prompt="Во полето 2 „Вид договор“ се пишуваат шифрата и називот на видот на договорот. Одберете од листата" xr:uid="{00000000-0002-0000-0000-000018000000}">
          <x14:formula1>
            <xm:f>шифри!$A$2:$A$9</xm:f>
          </x14:formula1>
          <xm:sqref>I14:L14</xm:sqref>
        </x14:dataValidation>
        <x14:dataValidation type="list" allowBlank="1" showInputMessage="1" showErrorMessage="1" promptTitle="4.4 Поврзани лица" prompt="Полето 4 „Поврзани лица“ се пополнува согласно со капиталната поврзаност на должникот и кредиторот. Одберете од листата" xr:uid="{00000000-0002-0000-0000-000019000000}">
          <x14:formula1>
            <xm:f>шифри!$D$2:$D$10</xm:f>
          </x14:formula1>
          <xm:sqref>N34</xm:sqref>
        </x14:dataValidation>
        <x14:dataValidation type="list" allowBlank="1" showInputMessage="1" showErrorMessage="1" promptTitle="3.2. Назив на секторот" prompt="Во полето 2 „Сектор“ се пишуваат шифрата и називот на секторот во кој припаѓа должникот." xr:uid="{00000000-0002-0000-0000-00001A000000}">
          <x14:formula1>
            <xm:f>шифри!$O$2:$O$35</xm:f>
          </x14:formula1>
          <xm:sqref>G25:K25</xm:sqref>
        </x14:dataValidation>
        <x14:dataValidation type="list" allowBlank="1" showInputMessage="1" showErrorMessage="1" promptTitle="4.3. Назив на секторот" prompt="Во полето 3 „Сектор“ се пишуваат шифрата и називот на секторот во кој припаѓа кредиторот" xr:uid="{00000000-0002-0000-0000-00001B000000}">
          <x14:formula1>
            <xm:f>шифри!$R$2:$R$27</xm:f>
          </x14:formula1>
          <xm:sqref>G33:L33</xm:sqref>
        </x14:dataValidation>
        <x14:dataValidation type="list" allowBlank="1" showInputMessage="1" showErrorMessage="1" xr:uid="{00000000-0002-0000-0000-00001C000000}">
          <x14:formula1>
            <xm:f>шифри!$J$2:$J$10</xm:f>
          </x14:formula1>
          <xm:sqref>H43:I43 H45:I45</xm:sqref>
        </x14:dataValidation>
        <x14:dataValidation type="list" allowBlank="1" showInputMessage="1" showErrorMessage="1" promptTitle="5.1. Вид кредит" prompt="Во полето 1 „Вид кредит“ се пишуваат шифрата и називот на видот на кредитот - одберете опција од паѓачкото мени" xr:uid="{00000000-0002-0000-0000-00001D000000}">
          <x14:formula1>
            <xm:f>vid_namena!$A$1:$I$1</xm:f>
          </x14:formula1>
          <xm:sqref>E38:K38</xm:sqref>
        </x14:dataValidation>
        <x14:dataValidation type="list" allowBlank="1" showInputMessage="1" showErrorMessage="1" promptTitle="5.2. Намена на кредитот" prompt="Во полето 2 „Намена на кредитот“ се пишуваат шифрата и називот на намената на кредитот - одберете опција од паѓачкото мени" xr:uid="{00000000-0002-0000-0000-00001E000000}">
          <x14:formula1>
            <xm:f>INDEX(vid_namena!$A$2:$I$15,,MATCH(vid_namena!$A$19,vid_namena!$A$1:$I$1,0))</xm:f>
          </x14:formula1>
          <xm:sqref>O38:T38</xm:sqref>
        </x14:dataValidation>
        <x14:dataValidation type="list" allowBlank="1" showInputMessage="1" showErrorMessage="1" promptTitle="2.6. Валута" prompt="Во полето 6 „Валута“ се пишуваат шифрата и називот на валутата од шифрарникот на валути којшто е составен дел на Упатството за начинот на вршење на платниот промет со странство" xr:uid="{00000000-0002-0000-0000-00001F000000}">
          <x14:formula1>
            <xm:f>шифри!$X$2:$X$35</xm:f>
          </x14:formula1>
          <xm:sqref>I19:J19</xm:sqref>
        </x14:dataValidation>
        <x14:dataValidation type="list" allowBlank="1" showInputMessage="1" showErrorMessage="1" xr:uid="{00000000-0002-0000-0000-000020000000}">
          <x14:formula1>
            <xm:f>шифри!$U$2:$U$331</xm:f>
          </x14:formula1>
          <xm:sqref>G30:K31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0"/>
  <sheetViews>
    <sheetView showGridLines="0" topLeftCell="A22" zoomScaleNormal="100" workbookViewId="0">
      <selection activeCell="B59" sqref="B59:F59"/>
    </sheetView>
  </sheetViews>
  <sheetFormatPr defaultRowHeight="15" x14ac:dyDescent="0.25"/>
  <cols>
    <col min="1" max="1" width="3.5703125" customWidth="1"/>
    <col min="2" max="2" width="4.140625" customWidth="1"/>
    <col min="3" max="3" width="5.28515625" customWidth="1"/>
    <col min="4" max="4" width="4.140625" customWidth="1"/>
    <col min="5" max="6" width="4.5703125" customWidth="1"/>
    <col min="7" max="7" width="7.28515625" customWidth="1"/>
    <col min="8" max="8" width="5.42578125" customWidth="1"/>
    <col min="9" max="9" width="4.140625" customWidth="1"/>
    <col min="10" max="12" width="4.5703125" customWidth="1"/>
    <col min="13" max="13" width="4.42578125" customWidth="1"/>
    <col min="14" max="14" width="6.5703125" customWidth="1"/>
    <col min="15" max="16" width="5.28515625" customWidth="1"/>
    <col min="17" max="17" width="4.5703125" customWidth="1"/>
    <col min="18" max="18" width="9.7109375" customWidth="1"/>
    <col min="19" max="19" width="6" customWidth="1"/>
    <col min="20" max="20" width="5.85546875" customWidth="1"/>
    <col min="21" max="21" width="3.7109375" customWidth="1"/>
    <col min="22" max="22" width="10.140625" style="159" bestFit="1" customWidth="1"/>
    <col min="23" max="23" width="10.5703125" style="159" bestFit="1" customWidth="1"/>
    <col min="24" max="256" width="9.140625" style="159"/>
    <col min="257" max="257" width="3.5703125" style="159" customWidth="1"/>
    <col min="258" max="258" width="4.140625" style="159" customWidth="1"/>
    <col min="259" max="259" width="3.7109375" style="159" customWidth="1"/>
    <col min="260" max="260" width="4.140625" style="159" customWidth="1"/>
    <col min="261" max="262" width="4.5703125" style="159" customWidth="1"/>
    <col min="263" max="263" width="7.28515625" style="159" customWidth="1"/>
    <col min="264" max="264" width="5.42578125" style="159" customWidth="1"/>
    <col min="265" max="265" width="4.140625" style="159" customWidth="1"/>
    <col min="266" max="268" width="4.5703125" style="159" customWidth="1"/>
    <col min="269" max="269" width="4.42578125" style="159" customWidth="1"/>
    <col min="270" max="270" width="6.5703125" style="159" customWidth="1"/>
    <col min="271" max="272" width="5.28515625" style="159" customWidth="1"/>
    <col min="273" max="273" width="4.5703125" style="159" customWidth="1"/>
    <col min="274" max="274" width="9.7109375" style="159" customWidth="1"/>
    <col min="275" max="275" width="6" style="159" customWidth="1"/>
    <col min="276" max="276" width="5.85546875" style="159" customWidth="1"/>
    <col min="277" max="277" width="3.7109375" style="159" customWidth="1"/>
    <col min="278" max="512" width="9.140625" style="159"/>
    <col min="513" max="513" width="3.5703125" style="159" customWidth="1"/>
    <col min="514" max="514" width="4.140625" style="159" customWidth="1"/>
    <col min="515" max="515" width="3.7109375" style="159" customWidth="1"/>
    <col min="516" max="516" width="4.140625" style="159" customWidth="1"/>
    <col min="517" max="518" width="4.5703125" style="159" customWidth="1"/>
    <col min="519" max="519" width="7.28515625" style="159" customWidth="1"/>
    <col min="520" max="520" width="5.42578125" style="159" customWidth="1"/>
    <col min="521" max="521" width="4.140625" style="159" customWidth="1"/>
    <col min="522" max="524" width="4.5703125" style="159" customWidth="1"/>
    <col min="525" max="525" width="4.42578125" style="159" customWidth="1"/>
    <col min="526" max="526" width="6.5703125" style="159" customWidth="1"/>
    <col min="527" max="528" width="5.28515625" style="159" customWidth="1"/>
    <col min="529" max="529" width="4.5703125" style="159" customWidth="1"/>
    <col min="530" max="530" width="9.7109375" style="159" customWidth="1"/>
    <col min="531" max="531" width="6" style="159" customWidth="1"/>
    <col min="532" max="532" width="5.85546875" style="159" customWidth="1"/>
    <col min="533" max="533" width="3.7109375" style="159" customWidth="1"/>
    <col min="534" max="768" width="9.140625" style="159"/>
    <col min="769" max="769" width="3.5703125" style="159" customWidth="1"/>
    <col min="770" max="770" width="4.140625" style="159" customWidth="1"/>
    <col min="771" max="771" width="3.7109375" style="159" customWidth="1"/>
    <col min="772" max="772" width="4.140625" style="159" customWidth="1"/>
    <col min="773" max="774" width="4.5703125" style="159" customWidth="1"/>
    <col min="775" max="775" width="7.28515625" style="159" customWidth="1"/>
    <col min="776" max="776" width="5.42578125" style="159" customWidth="1"/>
    <col min="777" max="777" width="4.140625" style="159" customWidth="1"/>
    <col min="778" max="780" width="4.5703125" style="159" customWidth="1"/>
    <col min="781" max="781" width="4.42578125" style="159" customWidth="1"/>
    <col min="782" max="782" width="6.5703125" style="159" customWidth="1"/>
    <col min="783" max="784" width="5.28515625" style="159" customWidth="1"/>
    <col min="785" max="785" width="4.5703125" style="159" customWidth="1"/>
    <col min="786" max="786" width="9.7109375" style="159" customWidth="1"/>
    <col min="787" max="787" width="6" style="159" customWidth="1"/>
    <col min="788" max="788" width="5.85546875" style="159" customWidth="1"/>
    <col min="789" max="789" width="3.7109375" style="159" customWidth="1"/>
    <col min="790" max="1024" width="9.140625" style="159"/>
    <col min="1025" max="1025" width="3.5703125" style="159" customWidth="1"/>
    <col min="1026" max="1026" width="4.140625" style="159" customWidth="1"/>
    <col min="1027" max="1027" width="3.7109375" style="159" customWidth="1"/>
    <col min="1028" max="1028" width="4.140625" style="159" customWidth="1"/>
    <col min="1029" max="1030" width="4.5703125" style="159" customWidth="1"/>
    <col min="1031" max="1031" width="7.28515625" style="159" customWidth="1"/>
    <col min="1032" max="1032" width="5.42578125" style="159" customWidth="1"/>
    <col min="1033" max="1033" width="4.140625" style="159" customWidth="1"/>
    <col min="1034" max="1036" width="4.5703125" style="159" customWidth="1"/>
    <col min="1037" max="1037" width="4.42578125" style="159" customWidth="1"/>
    <col min="1038" max="1038" width="6.5703125" style="159" customWidth="1"/>
    <col min="1039" max="1040" width="5.28515625" style="159" customWidth="1"/>
    <col min="1041" max="1041" width="4.5703125" style="159" customWidth="1"/>
    <col min="1042" max="1042" width="9.7109375" style="159" customWidth="1"/>
    <col min="1043" max="1043" width="6" style="159" customWidth="1"/>
    <col min="1044" max="1044" width="5.85546875" style="159" customWidth="1"/>
    <col min="1045" max="1045" width="3.7109375" style="159" customWidth="1"/>
    <col min="1046" max="1280" width="9.140625" style="159"/>
    <col min="1281" max="1281" width="3.5703125" style="159" customWidth="1"/>
    <col min="1282" max="1282" width="4.140625" style="159" customWidth="1"/>
    <col min="1283" max="1283" width="3.7109375" style="159" customWidth="1"/>
    <col min="1284" max="1284" width="4.140625" style="159" customWidth="1"/>
    <col min="1285" max="1286" width="4.5703125" style="159" customWidth="1"/>
    <col min="1287" max="1287" width="7.28515625" style="159" customWidth="1"/>
    <col min="1288" max="1288" width="5.42578125" style="159" customWidth="1"/>
    <col min="1289" max="1289" width="4.140625" style="159" customWidth="1"/>
    <col min="1290" max="1292" width="4.5703125" style="159" customWidth="1"/>
    <col min="1293" max="1293" width="4.42578125" style="159" customWidth="1"/>
    <col min="1294" max="1294" width="6.5703125" style="159" customWidth="1"/>
    <col min="1295" max="1296" width="5.28515625" style="159" customWidth="1"/>
    <col min="1297" max="1297" width="4.5703125" style="159" customWidth="1"/>
    <col min="1298" max="1298" width="9.7109375" style="159" customWidth="1"/>
    <col min="1299" max="1299" width="6" style="159" customWidth="1"/>
    <col min="1300" max="1300" width="5.85546875" style="159" customWidth="1"/>
    <col min="1301" max="1301" width="3.7109375" style="159" customWidth="1"/>
    <col min="1302" max="1536" width="9.140625" style="159"/>
    <col min="1537" max="1537" width="3.5703125" style="159" customWidth="1"/>
    <col min="1538" max="1538" width="4.140625" style="159" customWidth="1"/>
    <col min="1539" max="1539" width="3.7109375" style="159" customWidth="1"/>
    <col min="1540" max="1540" width="4.140625" style="159" customWidth="1"/>
    <col min="1541" max="1542" width="4.5703125" style="159" customWidth="1"/>
    <col min="1543" max="1543" width="7.28515625" style="159" customWidth="1"/>
    <col min="1544" max="1544" width="5.42578125" style="159" customWidth="1"/>
    <col min="1545" max="1545" width="4.140625" style="159" customWidth="1"/>
    <col min="1546" max="1548" width="4.5703125" style="159" customWidth="1"/>
    <col min="1549" max="1549" width="4.42578125" style="159" customWidth="1"/>
    <col min="1550" max="1550" width="6.5703125" style="159" customWidth="1"/>
    <col min="1551" max="1552" width="5.28515625" style="159" customWidth="1"/>
    <col min="1553" max="1553" width="4.5703125" style="159" customWidth="1"/>
    <col min="1554" max="1554" width="9.7109375" style="159" customWidth="1"/>
    <col min="1555" max="1555" width="6" style="159" customWidth="1"/>
    <col min="1556" max="1556" width="5.85546875" style="159" customWidth="1"/>
    <col min="1557" max="1557" width="3.7109375" style="159" customWidth="1"/>
    <col min="1558" max="1792" width="9.140625" style="159"/>
    <col min="1793" max="1793" width="3.5703125" style="159" customWidth="1"/>
    <col min="1794" max="1794" width="4.140625" style="159" customWidth="1"/>
    <col min="1795" max="1795" width="3.7109375" style="159" customWidth="1"/>
    <col min="1796" max="1796" width="4.140625" style="159" customWidth="1"/>
    <col min="1797" max="1798" width="4.5703125" style="159" customWidth="1"/>
    <col min="1799" max="1799" width="7.28515625" style="159" customWidth="1"/>
    <col min="1800" max="1800" width="5.42578125" style="159" customWidth="1"/>
    <col min="1801" max="1801" width="4.140625" style="159" customWidth="1"/>
    <col min="1802" max="1804" width="4.5703125" style="159" customWidth="1"/>
    <col min="1805" max="1805" width="4.42578125" style="159" customWidth="1"/>
    <col min="1806" max="1806" width="6.5703125" style="159" customWidth="1"/>
    <col min="1807" max="1808" width="5.28515625" style="159" customWidth="1"/>
    <col min="1809" max="1809" width="4.5703125" style="159" customWidth="1"/>
    <col min="1810" max="1810" width="9.7109375" style="159" customWidth="1"/>
    <col min="1811" max="1811" width="6" style="159" customWidth="1"/>
    <col min="1812" max="1812" width="5.85546875" style="159" customWidth="1"/>
    <col min="1813" max="1813" width="3.7109375" style="159" customWidth="1"/>
    <col min="1814" max="2048" width="9.140625" style="159"/>
    <col min="2049" max="2049" width="3.5703125" style="159" customWidth="1"/>
    <col min="2050" max="2050" width="4.140625" style="159" customWidth="1"/>
    <col min="2051" max="2051" width="3.7109375" style="159" customWidth="1"/>
    <col min="2052" max="2052" width="4.140625" style="159" customWidth="1"/>
    <col min="2053" max="2054" width="4.5703125" style="159" customWidth="1"/>
    <col min="2055" max="2055" width="7.28515625" style="159" customWidth="1"/>
    <col min="2056" max="2056" width="5.42578125" style="159" customWidth="1"/>
    <col min="2057" max="2057" width="4.140625" style="159" customWidth="1"/>
    <col min="2058" max="2060" width="4.5703125" style="159" customWidth="1"/>
    <col min="2061" max="2061" width="4.42578125" style="159" customWidth="1"/>
    <col min="2062" max="2062" width="6.5703125" style="159" customWidth="1"/>
    <col min="2063" max="2064" width="5.28515625" style="159" customWidth="1"/>
    <col min="2065" max="2065" width="4.5703125" style="159" customWidth="1"/>
    <col min="2066" max="2066" width="9.7109375" style="159" customWidth="1"/>
    <col min="2067" max="2067" width="6" style="159" customWidth="1"/>
    <col min="2068" max="2068" width="5.85546875" style="159" customWidth="1"/>
    <col min="2069" max="2069" width="3.7109375" style="159" customWidth="1"/>
    <col min="2070" max="2304" width="9.140625" style="159"/>
    <col min="2305" max="2305" width="3.5703125" style="159" customWidth="1"/>
    <col min="2306" max="2306" width="4.140625" style="159" customWidth="1"/>
    <col min="2307" max="2307" width="3.7109375" style="159" customWidth="1"/>
    <col min="2308" max="2308" width="4.140625" style="159" customWidth="1"/>
    <col min="2309" max="2310" width="4.5703125" style="159" customWidth="1"/>
    <col min="2311" max="2311" width="7.28515625" style="159" customWidth="1"/>
    <col min="2312" max="2312" width="5.42578125" style="159" customWidth="1"/>
    <col min="2313" max="2313" width="4.140625" style="159" customWidth="1"/>
    <col min="2314" max="2316" width="4.5703125" style="159" customWidth="1"/>
    <col min="2317" max="2317" width="4.42578125" style="159" customWidth="1"/>
    <col min="2318" max="2318" width="6.5703125" style="159" customWidth="1"/>
    <col min="2319" max="2320" width="5.28515625" style="159" customWidth="1"/>
    <col min="2321" max="2321" width="4.5703125" style="159" customWidth="1"/>
    <col min="2322" max="2322" width="9.7109375" style="159" customWidth="1"/>
    <col min="2323" max="2323" width="6" style="159" customWidth="1"/>
    <col min="2324" max="2324" width="5.85546875" style="159" customWidth="1"/>
    <col min="2325" max="2325" width="3.7109375" style="159" customWidth="1"/>
    <col min="2326" max="2560" width="9.140625" style="159"/>
    <col min="2561" max="2561" width="3.5703125" style="159" customWidth="1"/>
    <col min="2562" max="2562" width="4.140625" style="159" customWidth="1"/>
    <col min="2563" max="2563" width="3.7109375" style="159" customWidth="1"/>
    <col min="2564" max="2564" width="4.140625" style="159" customWidth="1"/>
    <col min="2565" max="2566" width="4.5703125" style="159" customWidth="1"/>
    <col min="2567" max="2567" width="7.28515625" style="159" customWidth="1"/>
    <col min="2568" max="2568" width="5.42578125" style="159" customWidth="1"/>
    <col min="2569" max="2569" width="4.140625" style="159" customWidth="1"/>
    <col min="2570" max="2572" width="4.5703125" style="159" customWidth="1"/>
    <col min="2573" max="2573" width="4.42578125" style="159" customWidth="1"/>
    <col min="2574" max="2574" width="6.5703125" style="159" customWidth="1"/>
    <col min="2575" max="2576" width="5.28515625" style="159" customWidth="1"/>
    <col min="2577" max="2577" width="4.5703125" style="159" customWidth="1"/>
    <col min="2578" max="2578" width="9.7109375" style="159" customWidth="1"/>
    <col min="2579" max="2579" width="6" style="159" customWidth="1"/>
    <col min="2580" max="2580" width="5.85546875" style="159" customWidth="1"/>
    <col min="2581" max="2581" width="3.7109375" style="159" customWidth="1"/>
    <col min="2582" max="2816" width="9.140625" style="159"/>
    <col min="2817" max="2817" width="3.5703125" style="159" customWidth="1"/>
    <col min="2818" max="2818" width="4.140625" style="159" customWidth="1"/>
    <col min="2819" max="2819" width="3.7109375" style="159" customWidth="1"/>
    <col min="2820" max="2820" width="4.140625" style="159" customWidth="1"/>
    <col min="2821" max="2822" width="4.5703125" style="159" customWidth="1"/>
    <col min="2823" max="2823" width="7.28515625" style="159" customWidth="1"/>
    <col min="2824" max="2824" width="5.42578125" style="159" customWidth="1"/>
    <col min="2825" max="2825" width="4.140625" style="159" customWidth="1"/>
    <col min="2826" max="2828" width="4.5703125" style="159" customWidth="1"/>
    <col min="2829" max="2829" width="4.42578125" style="159" customWidth="1"/>
    <col min="2830" max="2830" width="6.5703125" style="159" customWidth="1"/>
    <col min="2831" max="2832" width="5.28515625" style="159" customWidth="1"/>
    <col min="2833" max="2833" width="4.5703125" style="159" customWidth="1"/>
    <col min="2834" max="2834" width="9.7109375" style="159" customWidth="1"/>
    <col min="2835" max="2835" width="6" style="159" customWidth="1"/>
    <col min="2836" max="2836" width="5.85546875" style="159" customWidth="1"/>
    <col min="2837" max="2837" width="3.7109375" style="159" customWidth="1"/>
    <col min="2838" max="3072" width="9.140625" style="159"/>
    <col min="3073" max="3073" width="3.5703125" style="159" customWidth="1"/>
    <col min="3074" max="3074" width="4.140625" style="159" customWidth="1"/>
    <col min="3075" max="3075" width="3.7109375" style="159" customWidth="1"/>
    <col min="3076" max="3076" width="4.140625" style="159" customWidth="1"/>
    <col min="3077" max="3078" width="4.5703125" style="159" customWidth="1"/>
    <col min="3079" max="3079" width="7.28515625" style="159" customWidth="1"/>
    <col min="3080" max="3080" width="5.42578125" style="159" customWidth="1"/>
    <col min="3081" max="3081" width="4.140625" style="159" customWidth="1"/>
    <col min="3082" max="3084" width="4.5703125" style="159" customWidth="1"/>
    <col min="3085" max="3085" width="4.42578125" style="159" customWidth="1"/>
    <col min="3086" max="3086" width="6.5703125" style="159" customWidth="1"/>
    <col min="3087" max="3088" width="5.28515625" style="159" customWidth="1"/>
    <col min="3089" max="3089" width="4.5703125" style="159" customWidth="1"/>
    <col min="3090" max="3090" width="9.7109375" style="159" customWidth="1"/>
    <col min="3091" max="3091" width="6" style="159" customWidth="1"/>
    <col min="3092" max="3092" width="5.85546875" style="159" customWidth="1"/>
    <col min="3093" max="3093" width="3.7109375" style="159" customWidth="1"/>
    <col min="3094" max="3328" width="9.140625" style="159"/>
    <col min="3329" max="3329" width="3.5703125" style="159" customWidth="1"/>
    <col min="3330" max="3330" width="4.140625" style="159" customWidth="1"/>
    <col min="3331" max="3331" width="3.7109375" style="159" customWidth="1"/>
    <col min="3332" max="3332" width="4.140625" style="159" customWidth="1"/>
    <col min="3333" max="3334" width="4.5703125" style="159" customWidth="1"/>
    <col min="3335" max="3335" width="7.28515625" style="159" customWidth="1"/>
    <col min="3336" max="3336" width="5.42578125" style="159" customWidth="1"/>
    <col min="3337" max="3337" width="4.140625" style="159" customWidth="1"/>
    <col min="3338" max="3340" width="4.5703125" style="159" customWidth="1"/>
    <col min="3341" max="3341" width="4.42578125" style="159" customWidth="1"/>
    <col min="3342" max="3342" width="6.5703125" style="159" customWidth="1"/>
    <col min="3343" max="3344" width="5.28515625" style="159" customWidth="1"/>
    <col min="3345" max="3345" width="4.5703125" style="159" customWidth="1"/>
    <col min="3346" max="3346" width="9.7109375" style="159" customWidth="1"/>
    <col min="3347" max="3347" width="6" style="159" customWidth="1"/>
    <col min="3348" max="3348" width="5.85546875" style="159" customWidth="1"/>
    <col min="3349" max="3349" width="3.7109375" style="159" customWidth="1"/>
    <col min="3350" max="3584" width="9.140625" style="159"/>
    <col min="3585" max="3585" width="3.5703125" style="159" customWidth="1"/>
    <col min="3586" max="3586" width="4.140625" style="159" customWidth="1"/>
    <col min="3587" max="3587" width="3.7109375" style="159" customWidth="1"/>
    <col min="3588" max="3588" width="4.140625" style="159" customWidth="1"/>
    <col min="3589" max="3590" width="4.5703125" style="159" customWidth="1"/>
    <col min="3591" max="3591" width="7.28515625" style="159" customWidth="1"/>
    <col min="3592" max="3592" width="5.42578125" style="159" customWidth="1"/>
    <col min="3593" max="3593" width="4.140625" style="159" customWidth="1"/>
    <col min="3594" max="3596" width="4.5703125" style="159" customWidth="1"/>
    <col min="3597" max="3597" width="4.42578125" style="159" customWidth="1"/>
    <col min="3598" max="3598" width="6.5703125" style="159" customWidth="1"/>
    <col min="3599" max="3600" width="5.28515625" style="159" customWidth="1"/>
    <col min="3601" max="3601" width="4.5703125" style="159" customWidth="1"/>
    <col min="3602" max="3602" width="9.7109375" style="159" customWidth="1"/>
    <col min="3603" max="3603" width="6" style="159" customWidth="1"/>
    <col min="3604" max="3604" width="5.85546875" style="159" customWidth="1"/>
    <col min="3605" max="3605" width="3.7109375" style="159" customWidth="1"/>
    <col min="3606" max="3840" width="9.140625" style="159"/>
    <col min="3841" max="3841" width="3.5703125" style="159" customWidth="1"/>
    <col min="3842" max="3842" width="4.140625" style="159" customWidth="1"/>
    <col min="3843" max="3843" width="3.7109375" style="159" customWidth="1"/>
    <col min="3844" max="3844" width="4.140625" style="159" customWidth="1"/>
    <col min="3845" max="3846" width="4.5703125" style="159" customWidth="1"/>
    <col min="3847" max="3847" width="7.28515625" style="159" customWidth="1"/>
    <col min="3848" max="3848" width="5.42578125" style="159" customWidth="1"/>
    <col min="3849" max="3849" width="4.140625" style="159" customWidth="1"/>
    <col min="3850" max="3852" width="4.5703125" style="159" customWidth="1"/>
    <col min="3853" max="3853" width="4.42578125" style="159" customWidth="1"/>
    <col min="3854" max="3854" width="6.5703125" style="159" customWidth="1"/>
    <col min="3855" max="3856" width="5.28515625" style="159" customWidth="1"/>
    <col min="3857" max="3857" width="4.5703125" style="159" customWidth="1"/>
    <col min="3858" max="3858" width="9.7109375" style="159" customWidth="1"/>
    <col min="3859" max="3859" width="6" style="159" customWidth="1"/>
    <col min="3860" max="3860" width="5.85546875" style="159" customWidth="1"/>
    <col min="3861" max="3861" width="3.7109375" style="159" customWidth="1"/>
    <col min="3862" max="4096" width="9.140625" style="159"/>
    <col min="4097" max="4097" width="3.5703125" style="159" customWidth="1"/>
    <col min="4098" max="4098" width="4.140625" style="159" customWidth="1"/>
    <col min="4099" max="4099" width="3.7109375" style="159" customWidth="1"/>
    <col min="4100" max="4100" width="4.140625" style="159" customWidth="1"/>
    <col min="4101" max="4102" width="4.5703125" style="159" customWidth="1"/>
    <col min="4103" max="4103" width="7.28515625" style="159" customWidth="1"/>
    <col min="4104" max="4104" width="5.42578125" style="159" customWidth="1"/>
    <col min="4105" max="4105" width="4.140625" style="159" customWidth="1"/>
    <col min="4106" max="4108" width="4.5703125" style="159" customWidth="1"/>
    <col min="4109" max="4109" width="4.42578125" style="159" customWidth="1"/>
    <col min="4110" max="4110" width="6.5703125" style="159" customWidth="1"/>
    <col min="4111" max="4112" width="5.28515625" style="159" customWidth="1"/>
    <col min="4113" max="4113" width="4.5703125" style="159" customWidth="1"/>
    <col min="4114" max="4114" width="9.7109375" style="159" customWidth="1"/>
    <col min="4115" max="4115" width="6" style="159" customWidth="1"/>
    <col min="4116" max="4116" width="5.85546875" style="159" customWidth="1"/>
    <col min="4117" max="4117" width="3.7109375" style="159" customWidth="1"/>
    <col min="4118" max="4352" width="9.140625" style="159"/>
    <col min="4353" max="4353" width="3.5703125" style="159" customWidth="1"/>
    <col min="4354" max="4354" width="4.140625" style="159" customWidth="1"/>
    <col min="4355" max="4355" width="3.7109375" style="159" customWidth="1"/>
    <col min="4356" max="4356" width="4.140625" style="159" customWidth="1"/>
    <col min="4357" max="4358" width="4.5703125" style="159" customWidth="1"/>
    <col min="4359" max="4359" width="7.28515625" style="159" customWidth="1"/>
    <col min="4360" max="4360" width="5.42578125" style="159" customWidth="1"/>
    <col min="4361" max="4361" width="4.140625" style="159" customWidth="1"/>
    <col min="4362" max="4364" width="4.5703125" style="159" customWidth="1"/>
    <col min="4365" max="4365" width="4.42578125" style="159" customWidth="1"/>
    <col min="4366" max="4366" width="6.5703125" style="159" customWidth="1"/>
    <col min="4367" max="4368" width="5.28515625" style="159" customWidth="1"/>
    <col min="4369" max="4369" width="4.5703125" style="159" customWidth="1"/>
    <col min="4370" max="4370" width="9.7109375" style="159" customWidth="1"/>
    <col min="4371" max="4371" width="6" style="159" customWidth="1"/>
    <col min="4372" max="4372" width="5.85546875" style="159" customWidth="1"/>
    <col min="4373" max="4373" width="3.7109375" style="159" customWidth="1"/>
    <col min="4374" max="4608" width="9.140625" style="159"/>
    <col min="4609" max="4609" width="3.5703125" style="159" customWidth="1"/>
    <col min="4610" max="4610" width="4.140625" style="159" customWidth="1"/>
    <col min="4611" max="4611" width="3.7109375" style="159" customWidth="1"/>
    <col min="4612" max="4612" width="4.140625" style="159" customWidth="1"/>
    <col min="4613" max="4614" width="4.5703125" style="159" customWidth="1"/>
    <col min="4615" max="4615" width="7.28515625" style="159" customWidth="1"/>
    <col min="4616" max="4616" width="5.42578125" style="159" customWidth="1"/>
    <col min="4617" max="4617" width="4.140625" style="159" customWidth="1"/>
    <col min="4618" max="4620" width="4.5703125" style="159" customWidth="1"/>
    <col min="4621" max="4621" width="4.42578125" style="159" customWidth="1"/>
    <col min="4622" max="4622" width="6.5703125" style="159" customWidth="1"/>
    <col min="4623" max="4624" width="5.28515625" style="159" customWidth="1"/>
    <col min="4625" max="4625" width="4.5703125" style="159" customWidth="1"/>
    <col min="4626" max="4626" width="9.7109375" style="159" customWidth="1"/>
    <col min="4627" max="4627" width="6" style="159" customWidth="1"/>
    <col min="4628" max="4628" width="5.85546875" style="159" customWidth="1"/>
    <col min="4629" max="4629" width="3.7109375" style="159" customWidth="1"/>
    <col min="4630" max="4864" width="9.140625" style="159"/>
    <col min="4865" max="4865" width="3.5703125" style="159" customWidth="1"/>
    <col min="4866" max="4866" width="4.140625" style="159" customWidth="1"/>
    <col min="4867" max="4867" width="3.7109375" style="159" customWidth="1"/>
    <col min="4868" max="4868" width="4.140625" style="159" customWidth="1"/>
    <col min="4869" max="4870" width="4.5703125" style="159" customWidth="1"/>
    <col min="4871" max="4871" width="7.28515625" style="159" customWidth="1"/>
    <col min="4872" max="4872" width="5.42578125" style="159" customWidth="1"/>
    <col min="4873" max="4873" width="4.140625" style="159" customWidth="1"/>
    <col min="4874" max="4876" width="4.5703125" style="159" customWidth="1"/>
    <col min="4877" max="4877" width="4.42578125" style="159" customWidth="1"/>
    <col min="4878" max="4878" width="6.5703125" style="159" customWidth="1"/>
    <col min="4879" max="4880" width="5.28515625" style="159" customWidth="1"/>
    <col min="4881" max="4881" width="4.5703125" style="159" customWidth="1"/>
    <col min="4882" max="4882" width="9.7109375" style="159" customWidth="1"/>
    <col min="4883" max="4883" width="6" style="159" customWidth="1"/>
    <col min="4884" max="4884" width="5.85546875" style="159" customWidth="1"/>
    <col min="4885" max="4885" width="3.7109375" style="159" customWidth="1"/>
    <col min="4886" max="5120" width="9.140625" style="159"/>
    <col min="5121" max="5121" width="3.5703125" style="159" customWidth="1"/>
    <col min="5122" max="5122" width="4.140625" style="159" customWidth="1"/>
    <col min="5123" max="5123" width="3.7109375" style="159" customWidth="1"/>
    <col min="5124" max="5124" width="4.140625" style="159" customWidth="1"/>
    <col min="5125" max="5126" width="4.5703125" style="159" customWidth="1"/>
    <col min="5127" max="5127" width="7.28515625" style="159" customWidth="1"/>
    <col min="5128" max="5128" width="5.42578125" style="159" customWidth="1"/>
    <col min="5129" max="5129" width="4.140625" style="159" customWidth="1"/>
    <col min="5130" max="5132" width="4.5703125" style="159" customWidth="1"/>
    <col min="5133" max="5133" width="4.42578125" style="159" customWidth="1"/>
    <col min="5134" max="5134" width="6.5703125" style="159" customWidth="1"/>
    <col min="5135" max="5136" width="5.28515625" style="159" customWidth="1"/>
    <col min="5137" max="5137" width="4.5703125" style="159" customWidth="1"/>
    <col min="5138" max="5138" width="9.7109375" style="159" customWidth="1"/>
    <col min="5139" max="5139" width="6" style="159" customWidth="1"/>
    <col min="5140" max="5140" width="5.85546875" style="159" customWidth="1"/>
    <col min="5141" max="5141" width="3.7109375" style="159" customWidth="1"/>
    <col min="5142" max="5376" width="9.140625" style="159"/>
    <col min="5377" max="5377" width="3.5703125" style="159" customWidth="1"/>
    <col min="5378" max="5378" width="4.140625" style="159" customWidth="1"/>
    <col min="5379" max="5379" width="3.7109375" style="159" customWidth="1"/>
    <col min="5380" max="5380" width="4.140625" style="159" customWidth="1"/>
    <col min="5381" max="5382" width="4.5703125" style="159" customWidth="1"/>
    <col min="5383" max="5383" width="7.28515625" style="159" customWidth="1"/>
    <col min="5384" max="5384" width="5.42578125" style="159" customWidth="1"/>
    <col min="5385" max="5385" width="4.140625" style="159" customWidth="1"/>
    <col min="5386" max="5388" width="4.5703125" style="159" customWidth="1"/>
    <col min="5389" max="5389" width="4.42578125" style="159" customWidth="1"/>
    <col min="5390" max="5390" width="6.5703125" style="159" customWidth="1"/>
    <col min="5391" max="5392" width="5.28515625" style="159" customWidth="1"/>
    <col min="5393" max="5393" width="4.5703125" style="159" customWidth="1"/>
    <col min="5394" max="5394" width="9.7109375" style="159" customWidth="1"/>
    <col min="5395" max="5395" width="6" style="159" customWidth="1"/>
    <col min="5396" max="5396" width="5.85546875" style="159" customWidth="1"/>
    <col min="5397" max="5397" width="3.7109375" style="159" customWidth="1"/>
    <col min="5398" max="5632" width="9.140625" style="159"/>
    <col min="5633" max="5633" width="3.5703125" style="159" customWidth="1"/>
    <col min="5634" max="5634" width="4.140625" style="159" customWidth="1"/>
    <col min="5635" max="5635" width="3.7109375" style="159" customWidth="1"/>
    <col min="5636" max="5636" width="4.140625" style="159" customWidth="1"/>
    <col min="5637" max="5638" width="4.5703125" style="159" customWidth="1"/>
    <col min="5639" max="5639" width="7.28515625" style="159" customWidth="1"/>
    <col min="5640" max="5640" width="5.42578125" style="159" customWidth="1"/>
    <col min="5641" max="5641" width="4.140625" style="159" customWidth="1"/>
    <col min="5642" max="5644" width="4.5703125" style="159" customWidth="1"/>
    <col min="5645" max="5645" width="4.42578125" style="159" customWidth="1"/>
    <col min="5646" max="5646" width="6.5703125" style="159" customWidth="1"/>
    <col min="5647" max="5648" width="5.28515625" style="159" customWidth="1"/>
    <col min="5649" max="5649" width="4.5703125" style="159" customWidth="1"/>
    <col min="5650" max="5650" width="9.7109375" style="159" customWidth="1"/>
    <col min="5651" max="5651" width="6" style="159" customWidth="1"/>
    <col min="5652" max="5652" width="5.85546875" style="159" customWidth="1"/>
    <col min="5653" max="5653" width="3.7109375" style="159" customWidth="1"/>
    <col min="5654" max="5888" width="9.140625" style="159"/>
    <col min="5889" max="5889" width="3.5703125" style="159" customWidth="1"/>
    <col min="5890" max="5890" width="4.140625" style="159" customWidth="1"/>
    <col min="5891" max="5891" width="3.7109375" style="159" customWidth="1"/>
    <col min="5892" max="5892" width="4.140625" style="159" customWidth="1"/>
    <col min="5893" max="5894" width="4.5703125" style="159" customWidth="1"/>
    <col min="5895" max="5895" width="7.28515625" style="159" customWidth="1"/>
    <col min="5896" max="5896" width="5.42578125" style="159" customWidth="1"/>
    <col min="5897" max="5897" width="4.140625" style="159" customWidth="1"/>
    <col min="5898" max="5900" width="4.5703125" style="159" customWidth="1"/>
    <col min="5901" max="5901" width="4.42578125" style="159" customWidth="1"/>
    <col min="5902" max="5902" width="6.5703125" style="159" customWidth="1"/>
    <col min="5903" max="5904" width="5.28515625" style="159" customWidth="1"/>
    <col min="5905" max="5905" width="4.5703125" style="159" customWidth="1"/>
    <col min="5906" max="5906" width="9.7109375" style="159" customWidth="1"/>
    <col min="5907" max="5907" width="6" style="159" customWidth="1"/>
    <col min="5908" max="5908" width="5.85546875" style="159" customWidth="1"/>
    <col min="5909" max="5909" width="3.7109375" style="159" customWidth="1"/>
    <col min="5910" max="6144" width="9.140625" style="159"/>
    <col min="6145" max="6145" width="3.5703125" style="159" customWidth="1"/>
    <col min="6146" max="6146" width="4.140625" style="159" customWidth="1"/>
    <col min="6147" max="6147" width="3.7109375" style="159" customWidth="1"/>
    <col min="6148" max="6148" width="4.140625" style="159" customWidth="1"/>
    <col min="6149" max="6150" width="4.5703125" style="159" customWidth="1"/>
    <col min="6151" max="6151" width="7.28515625" style="159" customWidth="1"/>
    <col min="6152" max="6152" width="5.42578125" style="159" customWidth="1"/>
    <col min="6153" max="6153" width="4.140625" style="159" customWidth="1"/>
    <col min="6154" max="6156" width="4.5703125" style="159" customWidth="1"/>
    <col min="6157" max="6157" width="4.42578125" style="159" customWidth="1"/>
    <col min="6158" max="6158" width="6.5703125" style="159" customWidth="1"/>
    <col min="6159" max="6160" width="5.28515625" style="159" customWidth="1"/>
    <col min="6161" max="6161" width="4.5703125" style="159" customWidth="1"/>
    <col min="6162" max="6162" width="9.7109375" style="159" customWidth="1"/>
    <col min="6163" max="6163" width="6" style="159" customWidth="1"/>
    <col min="6164" max="6164" width="5.85546875" style="159" customWidth="1"/>
    <col min="6165" max="6165" width="3.7109375" style="159" customWidth="1"/>
    <col min="6166" max="6400" width="9.140625" style="159"/>
    <col min="6401" max="6401" width="3.5703125" style="159" customWidth="1"/>
    <col min="6402" max="6402" width="4.140625" style="159" customWidth="1"/>
    <col min="6403" max="6403" width="3.7109375" style="159" customWidth="1"/>
    <col min="6404" max="6404" width="4.140625" style="159" customWidth="1"/>
    <col min="6405" max="6406" width="4.5703125" style="159" customWidth="1"/>
    <col min="6407" max="6407" width="7.28515625" style="159" customWidth="1"/>
    <col min="6408" max="6408" width="5.42578125" style="159" customWidth="1"/>
    <col min="6409" max="6409" width="4.140625" style="159" customWidth="1"/>
    <col min="6410" max="6412" width="4.5703125" style="159" customWidth="1"/>
    <col min="6413" max="6413" width="4.42578125" style="159" customWidth="1"/>
    <col min="6414" max="6414" width="6.5703125" style="159" customWidth="1"/>
    <col min="6415" max="6416" width="5.28515625" style="159" customWidth="1"/>
    <col min="6417" max="6417" width="4.5703125" style="159" customWidth="1"/>
    <col min="6418" max="6418" width="9.7109375" style="159" customWidth="1"/>
    <col min="6419" max="6419" width="6" style="159" customWidth="1"/>
    <col min="6420" max="6420" width="5.85546875" style="159" customWidth="1"/>
    <col min="6421" max="6421" width="3.7109375" style="159" customWidth="1"/>
    <col min="6422" max="6656" width="9.140625" style="159"/>
    <col min="6657" max="6657" width="3.5703125" style="159" customWidth="1"/>
    <col min="6658" max="6658" width="4.140625" style="159" customWidth="1"/>
    <col min="6659" max="6659" width="3.7109375" style="159" customWidth="1"/>
    <col min="6660" max="6660" width="4.140625" style="159" customWidth="1"/>
    <col min="6661" max="6662" width="4.5703125" style="159" customWidth="1"/>
    <col min="6663" max="6663" width="7.28515625" style="159" customWidth="1"/>
    <col min="6664" max="6664" width="5.42578125" style="159" customWidth="1"/>
    <col min="6665" max="6665" width="4.140625" style="159" customWidth="1"/>
    <col min="6666" max="6668" width="4.5703125" style="159" customWidth="1"/>
    <col min="6669" max="6669" width="4.42578125" style="159" customWidth="1"/>
    <col min="6670" max="6670" width="6.5703125" style="159" customWidth="1"/>
    <col min="6671" max="6672" width="5.28515625" style="159" customWidth="1"/>
    <col min="6673" max="6673" width="4.5703125" style="159" customWidth="1"/>
    <col min="6674" max="6674" width="9.7109375" style="159" customWidth="1"/>
    <col min="6675" max="6675" width="6" style="159" customWidth="1"/>
    <col min="6676" max="6676" width="5.85546875" style="159" customWidth="1"/>
    <col min="6677" max="6677" width="3.7109375" style="159" customWidth="1"/>
    <col min="6678" max="6912" width="9.140625" style="159"/>
    <col min="6913" max="6913" width="3.5703125" style="159" customWidth="1"/>
    <col min="6914" max="6914" width="4.140625" style="159" customWidth="1"/>
    <col min="6915" max="6915" width="3.7109375" style="159" customWidth="1"/>
    <col min="6916" max="6916" width="4.140625" style="159" customWidth="1"/>
    <col min="6917" max="6918" width="4.5703125" style="159" customWidth="1"/>
    <col min="6919" max="6919" width="7.28515625" style="159" customWidth="1"/>
    <col min="6920" max="6920" width="5.42578125" style="159" customWidth="1"/>
    <col min="6921" max="6921" width="4.140625" style="159" customWidth="1"/>
    <col min="6922" max="6924" width="4.5703125" style="159" customWidth="1"/>
    <col min="6925" max="6925" width="4.42578125" style="159" customWidth="1"/>
    <col min="6926" max="6926" width="6.5703125" style="159" customWidth="1"/>
    <col min="6927" max="6928" width="5.28515625" style="159" customWidth="1"/>
    <col min="6929" max="6929" width="4.5703125" style="159" customWidth="1"/>
    <col min="6930" max="6930" width="9.7109375" style="159" customWidth="1"/>
    <col min="6931" max="6931" width="6" style="159" customWidth="1"/>
    <col min="6932" max="6932" width="5.85546875" style="159" customWidth="1"/>
    <col min="6933" max="6933" width="3.7109375" style="159" customWidth="1"/>
    <col min="6934" max="7168" width="9.140625" style="159"/>
    <col min="7169" max="7169" width="3.5703125" style="159" customWidth="1"/>
    <col min="7170" max="7170" width="4.140625" style="159" customWidth="1"/>
    <col min="7171" max="7171" width="3.7109375" style="159" customWidth="1"/>
    <col min="7172" max="7172" width="4.140625" style="159" customWidth="1"/>
    <col min="7173" max="7174" width="4.5703125" style="159" customWidth="1"/>
    <col min="7175" max="7175" width="7.28515625" style="159" customWidth="1"/>
    <col min="7176" max="7176" width="5.42578125" style="159" customWidth="1"/>
    <col min="7177" max="7177" width="4.140625" style="159" customWidth="1"/>
    <col min="7178" max="7180" width="4.5703125" style="159" customWidth="1"/>
    <col min="7181" max="7181" width="4.42578125" style="159" customWidth="1"/>
    <col min="7182" max="7182" width="6.5703125" style="159" customWidth="1"/>
    <col min="7183" max="7184" width="5.28515625" style="159" customWidth="1"/>
    <col min="7185" max="7185" width="4.5703125" style="159" customWidth="1"/>
    <col min="7186" max="7186" width="9.7109375" style="159" customWidth="1"/>
    <col min="7187" max="7187" width="6" style="159" customWidth="1"/>
    <col min="7188" max="7188" width="5.85546875" style="159" customWidth="1"/>
    <col min="7189" max="7189" width="3.7109375" style="159" customWidth="1"/>
    <col min="7190" max="7424" width="9.140625" style="159"/>
    <col min="7425" max="7425" width="3.5703125" style="159" customWidth="1"/>
    <col min="7426" max="7426" width="4.140625" style="159" customWidth="1"/>
    <col min="7427" max="7427" width="3.7109375" style="159" customWidth="1"/>
    <col min="7428" max="7428" width="4.140625" style="159" customWidth="1"/>
    <col min="7429" max="7430" width="4.5703125" style="159" customWidth="1"/>
    <col min="7431" max="7431" width="7.28515625" style="159" customWidth="1"/>
    <col min="7432" max="7432" width="5.42578125" style="159" customWidth="1"/>
    <col min="7433" max="7433" width="4.140625" style="159" customWidth="1"/>
    <col min="7434" max="7436" width="4.5703125" style="159" customWidth="1"/>
    <col min="7437" max="7437" width="4.42578125" style="159" customWidth="1"/>
    <col min="7438" max="7438" width="6.5703125" style="159" customWidth="1"/>
    <col min="7439" max="7440" width="5.28515625" style="159" customWidth="1"/>
    <col min="7441" max="7441" width="4.5703125" style="159" customWidth="1"/>
    <col min="7442" max="7442" width="9.7109375" style="159" customWidth="1"/>
    <col min="7443" max="7443" width="6" style="159" customWidth="1"/>
    <col min="7444" max="7444" width="5.85546875" style="159" customWidth="1"/>
    <col min="7445" max="7445" width="3.7109375" style="159" customWidth="1"/>
    <col min="7446" max="7680" width="9.140625" style="159"/>
    <col min="7681" max="7681" width="3.5703125" style="159" customWidth="1"/>
    <col min="7682" max="7682" width="4.140625" style="159" customWidth="1"/>
    <col min="7683" max="7683" width="3.7109375" style="159" customWidth="1"/>
    <col min="7684" max="7684" width="4.140625" style="159" customWidth="1"/>
    <col min="7685" max="7686" width="4.5703125" style="159" customWidth="1"/>
    <col min="7687" max="7687" width="7.28515625" style="159" customWidth="1"/>
    <col min="7688" max="7688" width="5.42578125" style="159" customWidth="1"/>
    <col min="7689" max="7689" width="4.140625" style="159" customWidth="1"/>
    <col min="7690" max="7692" width="4.5703125" style="159" customWidth="1"/>
    <col min="7693" max="7693" width="4.42578125" style="159" customWidth="1"/>
    <col min="7694" max="7694" width="6.5703125" style="159" customWidth="1"/>
    <col min="7695" max="7696" width="5.28515625" style="159" customWidth="1"/>
    <col min="7697" max="7697" width="4.5703125" style="159" customWidth="1"/>
    <col min="7698" max="7698" width="9.7109375" style="159" customWidth="1"/>
    <col min="7699" max="7699" width="6" style="159" customWidth="1"/>
    <col min="7700" max="7700" width="5.85546875" style="159" customWidth="1"/>
    <col min="7701" max="7701" width="3.7109375" style="159" customWidth="1"/>
    <col min="7702" max="7936" width="9.140625" style="159"/>
    <col min="7937" max="7937" width="3.5703125" style="159" customWidth="1"/>
    <col min="7938" max="7938" width="4.140625" style="159" customWidth="1"/>
    <col min="7939" max="7939" width="3.7109375" style="159" customWidth="1"/>
    <col min="7940" max="7940" width="4.140625" style="159" customWidth="1"/>
    <col min="7941" max="7942" width="4.5703125" style="159" customWidth="1"/>
    <col min="7943" max="7943" width="7.28515625" style="159" customWidth="1"/>
    <col min="7944" max="7944" width="5.42578125" style="159" customWidth="1"/>
    <col min="7945" max="7945" width="4.140625" style="159" customWidth="1"/>
    <col min="7946" max="7948" width="4.5703125" style="159" customWidth="1"/>
    <col min="7949" max="7949" width="4.42578125" style="159" customWidth="1"/>
    <col min="7950" max="7950" width="6.5703125" style="159" customWidth="1"/>
    <col min="7951" max="7952" width="5.28515625" style="159" customWidth="1"/>
    <col min="7953" max="7953" width="4.5703125" style="159" customWidth="1"/>
    <col min="7954" max="7954" width="9.7109375" style="159" customWidth="1"/>
    <col min="7955" max="7955" width="6" style="159" customWidth="1"/>
    <col min="7956" max="7956" width="5.85546875" style="159" customWidth="1"/>
    <col min="7957" max="7957" width="3.7109375" style="159" customWidth="1"/>
    <col min="7958" max="8192" width="9.140625" style="159"/>
    <col min="8193" max="8193" width="3.5703125" style="159" customWidth="1"/>
    <col min="8194" max="8194" width="4.140625" style="159" customWidth="1"/>
    <col min="8195" max="8195" width="3.7109375" style="159" customWidth="1"/>
    <col min="8196" max="8196" width="4.140625" style="159" customWidth="1"/>
    <col min="8197" max="8198" width="4.5703125" style="159" customWidth="1"/>
    <col min="8199" max="8199" width="7.28515625" style="159" customWidth="1"/>
    <col min="8200" max="8200" width="5.42578125" style="159" customWidth="1"/>
    <col min="8201" max="8201" width="4.140625" style="159" customWidth="1"/>
    <col min="8202" max="8204" width="4.5703125" style="159" customWidth="1"/>
    <col min="8205" max="8205" width="4.42578125" style="159" customWidth="1"/>
    <col min="8206" max="8206" width="6.5703125" style="159" customWidth="1"/>
    <col min="8207" max="8208" width="5.28515625" style="159" customWidth="1"/>
    <col min="8209" max="8209" width="4.5703125" style="159" customWidth="1"/>
    <col min="8210" max="8210" width="9.7109375" style="159" customWidth="1"/>
    <col min="8211" max="8211" width="6" style="159" customWidth="1"/>
    <col min="8212" max="8212" width="5.85546875" style="159" customWidth="1"/>
    <col min="8213" max="8213" width="3.7109375" style="159" customWidth="1"/>
    <col min="8214" max="8448" width="9.140625" style="159"/>
    <col min="8449" max="8449" width="3.5703125" style="159" customWidth="1"/>
    <col min="8450" max="8450" width="4.140625" style="159" customWidth="1"/>
    <col min="8451" max="8451" width="3.7109375" style="159" customWidth="1"/>
    <col min="8452" max="8452" width="4.140625" style="159" customWidth="1"/>
    <col min="8453" max="8454" width="4.5703125" style="159" customWidth="1"/>
    <col min="8455" max="8455" width="7.28515625" style="159" customWidth="1"/>
    <col min="8456" max="8456" width="5.42578125" style="159" customWidth="1"/>
    <col min="8457" max="8457" width="4.140625" style="159" customWidth="1"/>
    <col min="8458" max="8460" width="4.5703125" style="159" customWidth="1"/>
    <col min="8461" max="8461" width="4.42578125" style="159" customWidth="1"/>
    <col min="8462" max="8462" width="6.5703125" style="159" customWidth="1"/>
    <col min="8463" max="8464" width="5.28515625" style="159" customWidth="1"/>
    <col min="8465" max="8465" width="4.5703125" style="159" customWidth="1"/>
    <col min="8466" max="8466" width="9.7109375" style="159" customWidth="1"/>
    <col min="8467" max="8467" width="6" style="159" customWidth="1"/>
    <col min="8468" max="8468" width="5.85546875" style="159" customWidth="1"/>
    <col min="8469" max="8469" width="3.7109375" style="159" customWidth="1"/>
    <col min="8470" max="8704" width="9.140625" style="159"/>
    <col min="8705" max="8705" width="3.5703125" style="159" customWidth="1"/>
    <col min="8706" max="8706" width="4.140625" style="159" customWidth="1"/>
    <col min="8707" max="8707" width="3.7109375" style="159" customWidth="1"/>
    <col min="8708" max="8708" width="4.140625" style="159" customWidth="1"/>
    <col min="8709" max="8710" width="4.5703125" style="159" customWidth="1"/>
    <col min="8711" max="8711" width="7.28515625" style="159" customWidth="1"/>
    <col min="8712" max="8712" width="5.42578125" style="159" customWidth="1"/>
    <col min="8713" max="8713" width="4.140625" style="159" customWidth="1"/>
    <col min="8714" max="8716" width="4.5703125" style="159" customWidth="1"/>
    <col min="8717" max="8717" width="4.42578125" style="159" customWidth="1"/>
    <col min="8718" max="8718" width="6.5703125" style="159" customWidth="1"/>
    <col min="8719" max="8720" width="5.28515625" style="159" customWidth="1"/>
    <col min="8721" max="8721" width="4.5703125" style="159" customWidth="1"/>
    <col min="8722" max="8722" width="9.7109375" style="159" customWidth="1"/>
    <col min="8723" max="8723" width="6" style="159" customWidth="1"/>
    <col min="8724" max="8724" width="5.85546875" style="159" customWidth="1"/>
    <col min="8725" max="8725" width="3.7109375" style="159" customWidth="1"/>
    <col min="8726" max="8960" width="9.140625" style="159"/>
    <col min="8961" max="8961" width="3.5703125" style="159" customWidth="1"/>
    <col min="8962" max="8962" width="4.140625" style="159" customWidth="1"/>
    <col min="8963" max="8963" width="3.7109375" style="159" customWidth="1"/>
    <col min="8964" max="8964" width="4.140625" style="159" customWidth="1"/>
    <col min="8965" max="8966" width="4.5703125" style="159" customWidth="1"/>
    <col min="8967" max="8967" width="7.28515625" style="159" customWidth="1"/>
    <col min="8968" max="8968" width="5.42578125" style="159" customWidth="1"/>
    <col min="8969" max="8969" width="4.140625" style="159" customWidth="1"/>
    <col min="8970" max="8972" width="4.5703125" style="159" customWidth="1"/>
    <col min="8973" max="8973" width="4.42578125" style="159" customWidth="1"/>
    <col min="8974" max="8974" width="6.5703125" style="159" customWidth="1"/>
    <col min="8975" max="8976" width="5.28515625" style="159" customWidth="1"/>
    <col min="8977" max="8977" width="4.5703125" style="159" customWidth="1"/>
    <col min="8978" max="8978" width="9.7109375" style="159" customWidth="1"/>
    <col min="8979" max="8979" width="6" style="159" customWidth="1"/>
    <col min="8980" max="8980" width="5.85546875" style="159" customWidth="1"/>
    <col min="8981" max="8981" width="3.7109375" style="159" customWidth="1"/>
    <col min="8982" max="9216" width="9.140625" style="159"/>
    <col min="9217" max="9217" width="3.5703125" style="159" customWidth="1"/>
    <col min="9218" max="9218" width="4.140625" style="159" customWidth="1"/>
    <col min="9219" max="9219" width="3.7109375" style="159" customWidth="1"/>
    <col min="9220" max="9220" width="4.140625" style="159" customWidth="1"/>
    <col min="9221" max="9222" width="4.5703125" style="159" customWidth="1"/>
    <col min="9223" max="9223" width="7.28515625" style="159" customWidth="1"/>
    <col min="9224" max="9224" width="5.42578125" style="159" customWidth="1"/>
    <col min="9225" max="9225" width="4.140625" style="159" customWidth="1"/>
    <col min="9226" max="9228" width="4.5703125" style="159" customWidth="1"/>
    <col min="9229" max="9229" width="4.42578125" style="159" customWidth="1"/>
    <col min="9230" max="9230" width="6.5703125" style="159" customWidth="1"/>
    <col min="9231" max="9232" width="5.28515625" style="159" customWidth="1"/>
    <col min="9233" max="9233" width="4.5703125" style="159" customWidth="1"/>
    <col min="9234" max="9234" width="9.7109375" style="159" customWidth="1"/>
    <col min="9235" max="9235" width="6" style="159" customWidth="1"/>
    <col min="9236" max="9236" width="5.85546875" style="159" customWidth="1"/>
    <col min="9237" max="9237" width="3.7109375" style="159" customWidth="1"/>
    <col min="9238" max="9472" width="9.140625" style="159"/>
    <col min="9473" max="9473" width="3.5703125" style="159" customWidth="1"/>
    <col min="9474" max="9474" width="4.140625" style="159" customWidth="1"/>
    <col min="9475" max="9475" width="3.7109375" style="159" customWidth="1"/>
    <col min="9476" max="9476" width="4.140625" style="159" customWidth="1"/>
    <col min="9477" max="9478" width="4.5703125" style="159" customWidth="1"/>
    <col min="9479" max="9479" width="7.28515625" style="159" customWidth="1"/>
    <col min="9480" max="9480" width="5.42578125" style="159" customWidth="1"/>
    <col min="9481" max="9481" width="4.140625" style="159" customWidth="1"/>
    <col min="9482" max="9484" width="4.5703125" style="159" customWidth="1"/>
    <col min="9485" max="9485" width="4.42578125" style="159" customWidth="1"/>
    <col min="9486" max="9486" width="6.5703125" style="159" customWidth="1"/>
    <col min="9487" max="9488" width="5.28515625" style="159" customWidth="1"/>
    <col min="9489" max="9489" width="4.5703125" style="159" customWidth="1"/>
    <col min="9490" max="9490" width="9.7109375" style="159" customWidth="1"/>
    <col min="9491" max="9491" width="6" style="159" customWidth="1"/>
    <col min="9492" max="9492" width="5.85546875" style="159" customWidth="1"/>
    <col min="9493" max="9493" width="3.7109375" style="159" customWidth="1"/>
    <col min="9494" max="9728" width="9.140625" style="159"/>
    <col min="9729" max="9729" width="3.5703125" style="159" customWidth="1"/>
    <col min="9730" max="9730" width="4.140625" style="159" customWidth="1"/>
    <col min="9731" max="9731" width="3.7109375" style="159" customWidth="1"/>
    <col min="9732" max="9732" width="4.140625" style="159" customWidth="1"/>
    <col min="9733" max="9734" width="4.5703125" style="159" customWidth="1"/>
    <col min="9735" max="9735" width="7.28515625" style="159" customWidth="1"/>
    <col min="9736" max="9736" width="5.42578125" style="159" customWidth="1"/>
    <col min="9737" max="9737" width="4.140625" style="159" customWidth="1"/>
    <col min="9738" max="9740" width="4.5703125" style="159" customWidth="1"/>
    <col min="9741" max="9741" width="4.42578125" style="159" customWidth="1"/>
    <col min="9742" max="9742" width="6.5703125" style="159" customWidth="1"/>
    <col min="9743" max="9744" width="5.28515625" style="159" customWidth="1"/>
    <col min="9745" max="9745" width="4.5703125" style="159" customWidth="1"/>
    <col min="9746" max="9746" width="9.7109375" style="159" customWidth="1"/>
    <col min="9747" max="9747" width="6" style="159" customWidth="1"/>
    <col min="9748" max="9748" width="5.85546875" style="159" customWidth="1"/>
    <col min="9749" max="9749" width="3.7109375" style="159" customWidth="1"/>
    <col min="9750" max="9984" width="9.140625" style="159"/>
    <col min="9985" max="9985" width="3.5703125" style="159" customWidth="1"/>
    <col min="9986" max="9986" width="4.140625" style="159" customWidth="1"/>
    <col min="9987" max="9987" width="3.7109375" style="159" customWidth="1"/>
    <col min="9988" max="9988" width="4.140625" style="159" customWidth="1"/>
    <col min="9989" max="9990" width="4.5703125" style="159" customWidth="1"/>
    <col min="9991" max="9991" width="7.28515625" style="159" customWidth="1"/>
    <col min="9992" max="9992" width="5.42578125" style="159" customWidth="1"/>
    <col min="9993" max="9993" width="4.140625" style="159" customWidth="1"/>
    <col min="9994" max="9996" width="4.5703125" style="159" customWidth="1"/>
    <col min="9997" max="9997" width="4.42578125" style="159" customWidth="1"/>
    <col min="9998" max="9998" width="6.5703125" style="159" customWidth="1"/>
    <col min="9999" max="10000" width="5.28515625" style="159" customWidth="1"/>
    <col min="10001" max="10001" width="4.5703125" style="159" customWidth="1"/>
    <col min="10002" max="10002" width="9.7109375" style="159" customWidth="1"/>
    <col min="10003" max="10003" width="6" style="159" customWidth="1"/>
    <col min="10004" max="10004" width="5.85546875" style="159" customWidth="1"/>
    <col min="10005" max="10005" width="3.7109375" style="159" customWidth="1"/>
    <col min="10006" max="10240" width="9.140625" style="159"/>
    <col min="10241" max="10241" width="3.5703125" style="159" customWidth="1"/>
    <col min="10242" max="10242" width="4.140625" style="159" customWidth="1"/>
    <col min="10243" max="10243" width="3.7109375" style="159" customWidth="1"/>
    <col min="10244" max="10244" width="4.140625" style="159" customWidth="1"/>
    <col min="10245" max="10246" width="4.5703125" style="159" customWidth="1"/>
    <col min="10247" max="10247" width="7.28515625" style="159" customWidth="1"/>
    <col min="10248" max="10248" width="5.42578125" style="159" customWidth="1"/>
    <col min="10249" max="10249" width="4.140625" style="159" customWidth="1"/>
    <col min="10250" max="10252" width="4.5703125" style="159" customWidth="1"/>
    <col min="10253" max="10253" width="4.42578125" style="159" customWidth="1"/>
    <col min="10254" max="10254" width="6.5703125" style="159" customWidth="1"/>
    <col min="10255" max="10256" width="5.28515625" style="159" customWidth="1"/>
    <col min="10257" max="10257" width="4.5703125" style="159" customWidth="1"/>
    <col min="10258" max="10258" width="9.7109375" style="159" customWidth="1"/>
    <col min="10259" max="10259" width="6" style="159" customWidth="1"/>
    <col min="10260" max="10260" width="5.85546875" style="159" customWidth="1"/>
    <col min="10261" max="10261" width="3.7109375" style="159" customWidth="1"/>
    <col min="10262" max="10496" width="9.140625" style="159"/>
    <col min="10497" max="10497" width="3.5703125" style="159" customWidth="1"/>
    <col min="10498" max="10498" width="4.140625" style="159" customWidth="1"/>
    <col min="10499" max="10499" width="3.7109375" style="159" customWidth="1"/>
    <col min="10500" max="10500" width="4.140625" style="159" customWidth="1"/>
    <col min="10501" max="10502" width="4.5703125" style="159" customWidth="1"/>
    <col min="10503" max="10503" width="7.28515625" style="159" customWidth="1"/>
    <col min="10504" max="10504" width="5.42578125" style="159" customWidth="1"/>
    <col min="10505" max="10505" width="4.140625" style="159" customWidth="1"/>
    <col min="10506" max="10508" width="4.5703125" style="159" customWidth="1"/>
    <col min="10509" max="10509" width="4.42578125" style="159" customWidth="1"/>
    <col min="10510" max="10510" width="6.5703125" style="159" customWidth="1"/>
    <col min="10511" max="10512" width="5.28515625" style="159" customWidth="1"/>
    <col min="10513" max="10513" width="4.5703125" style="159" customWidth="1"/>
    <col min="10514" max="10514" width="9.7109375" style="159" customWidth="1"/>
    <col min="10515" max="10515" width="6" style="159" customWidth="1"/>
    <col min="10516" max="10516" width="5.85546875" style="159" customWidth="1"/>
    <col min="10517" max="10517" width="3.7109375" style="159" customWidth="1"/>
    <col min="10518" max="10752" width="9.140625" style="159"/>
    <col min="10753" max="10753" width="3.5703125" style="159" customWidth="1"/>
    <col min="10754" max="10754" width="4.140625" style="159" customWidth="1"/>
    <col min="10755" max="10755" width="3.7109375" style="159" customWidth="1"/>
    <col min="10756" max="10756" width="4.140625" style="159" customWidth="1"/>
    <col min="10757" max="10758" width="4.5703125" style="159" customWidth="1"/>
    <col min="10759" max="10759" width="7.28515625" style="159" customWidth="1"/>
    <col min="10760" max="10760" width="5.42578125" style="159" customWidth="1"/>
    <col min="10761" max="10761" width="4.140625" style="159" customWidth="1"/>
    <col min="10762" max="10764" width="4.5703125" style="159" customWidth="1"/>
    <col min="10765" max="10765" width="4.42578125" style="159" customWidth="1"/>
    <col min="10766" max="10766" width="6.5703125" style="159" customWidth="1"/>
    <col min="10767" max="10768" width="5.28515625" style="159" customWidth="1"/>
    <col min="10769" max="10769" width="4.5703125" style="159" customWidth="1"/>
    <col min="10770" max="10770" width="9.7109375" style="159" customWidth="1"/>
    <col min="10771" max="10771" width="6" style="159" customWidth="1"/>
    <col min="10772" max="10772" width="5.85546875" style="159" customWidth="1"/>
    <col min="10773" max="10773" width="3.7109375" style="159" customWidth="1"/>
    <col min="10774" max="11008" width="9.140625" style="159"/>
    <col min="11009" max="11009" width="3.5703125" style="159" customWidth="1"/>
    <col min="11010" max="11010" width="4.140625" style="159" customWidth="1"/>
    <col min="11011" max="11011" width="3.7109375" style="159" customWidth="1"/>
    <col min="11012" max="11012" width="4.140625" style="159" customWidth="1"/>
    <col min="11013" max="11014" width="4.5703125" style="159" customWidth="1"/>
    <col min="11015" max="11015" width="7.28515625" style="159" customWidth="1"/>
    <col min="11016" max="11016" width="5.42578125" style="159" customWidth="1"/>
    <col min="11017" max="11017" width="4.140625" style="159" customWidth="1"/>
    <col min="11018" max="11020" width="4.5703125" style="159" customWidth="1"/>
    <col min="11021" max="11021" width="4.42578125" style="159" customWidth="1"/>
    <col min="11022" max="11022" width="6.5703125" style="159" customWidth="1"/>
    <col min="11023" max="11024" width="5.28515625" style="159" customWidth="1"/>
    <col min="11025" max="11025" width="4.5703125" style="159" customWidth="1"/>
    <col min="11026" max="11026" width="9.7109375" style="159" customWidth="1"/>
    <col min="11027" max="11027" width="6" style="159" customWidth="1"/>
    <col min="11028" max="11028" width="5.85546875" style="159" customWidth="1"/>
    <col min="11029" max="11029" width="3.7109375" style="159" customWidth="1"/>
    <col min="11030" max="11264" width="9.140625" style="159"/>
    <col min="11265" max="11265" width="3.5703125" style="159" customWidth="1"/>
    <col min="11266" max="11266" width="4.140625" style="159" customWidth="1"/>
    <col min="11267" max="11267" width="3.7109375" style="159" customWidth="1"/>
    <col min="11268" max="11268" width="4.140625" style="159" customWidth="1"/>
    <col min="11269" max="11270" width="4.5703125" style="159" customWidth="1"/>
    <col min="11271" max="11271" width="7.28515625" style="159" customWidth="1"/>
    <col min="11272" max="11272" width="5.42578125" style="159" customWidth="1"/>
    <col min="11273" max="11273" width="4.140625" style="159" customWidth="1"/>
    <col min="11274" max="11276" width="4.5703125" style="159" customWidth="1"/>
    <col min="11277" max="11277" width="4.42578125" style="159" customWidth="1"/>
    <col min="11278" max="11278" width="6.5703125" style="159" customWidth="1"/>
    <col min="11279" max="11280" width="5.28515625" style="159" customWidth="1"/>
    <col min="11281" max="11281" width="4.5703125" style="159" customWidth="1"/>
    <col min="11282" max="11282" width="9.7109375" style="159" customWidth="1"/>
    <col min="11283" max="11283" width="6" style="159" customWidth="1"/>
    <col min="11284" max="11284" width="5.85546875" style="159" customWidth="1"/>
    <col min="11285" max="11285" width="3.7109375" style="159" customWidth="1"/>
    <col min="11286" max="11520" width="9.140625" style="159"/>
    <col min="11521" max="11521" width="3.5703125" style="159" customWidth="1"/>
    <col min="11522" max="11522" width="4.140625" style="159" customWidth="1"/>
    <col min="11523" max="11523" width="3.7109375" style="159" customWidth="1"/>
    <col min="11524" max="11524" width="4.140625" style="159" customWidth="1"/>
    <col min="11525" max="11526" width="4.5703125" style="159" customWidth="1"/>
    <col min="11527" max="11527" width="7.28515625" style="159" customWidth="1"/>
    <col min="11528" max="11528" width="5.42578125" style="159" customWidth="1"/>
    <col min="11529" max="11529" width="4.140625" style="159" customWidth="1"/>
    <col min="11530" max="11532" width="4.5703125" style="159" customWidth="1"/>
    <col min="11533" max="11533" width="4.42578125" style="159" customWidth="1"/>
    <col min="11534" max="11534" width="6.5703125" style="159" customWidth="1"/>
    <col min="11535" max="11536" width="5.28515625" style="159" customWidth="1"/>
    <col min="11537" max="11537" width="4.5703125" style="159" customWidth="1"/>
    <col min="11538" max="11538" width="9.7109375" style="159" customWidth="1"/>
    <col min="11539" max="11539" width="6" style="159" customWidth="1"/>
    <col min="11540" max="11540" width="5.85546875" style="159" customWidth="1"/>
    <col min="11541" max="11541" width="3.7109375" style="159" customWidth="1"/>
    <col min="11542" max="11776" width="9.140625" style="159"/>
    <col min="11777" max="11777" width="3.5703125" style="159" customWidth="1"/>
    <col min="11778" max="11778" width="4.140625" style="159" customWidth="1"/>
    <col min="11779" max="11779" width="3.7109375" style="159" customWidth="1"/>
    <col min="11780" max="11780" width="4.140625" style="159" customWidth="1"/>
    <col min="11781" max="11782" width="4.5703125" style="159" customWidth="1"/>
    <col min="11783" max="11783" width="7.28515625" style="159" customWidth="1"/>
    <col min="11784" max="11784" width="5.42578125" style="159" customWidth="1"/>
    <col min="11785" max="11785" width="4.140625" style="159" customWidth="1"/>
    <col min="11786" max="11788" width="4.5703125" style="159" customWidth="1"/>
    <col min="11789" max="11789" width="4.42578125" style="159" customWidth="1"/>
    <col min="11790" max="11790" width="6.5703125" style="159" customWidth="1"/>
    <col min="11791" max="11792" width="5.28515625" style="159" customWidth="1"/>
    <col min="11793" max="11793" width="4.5703125" style="159" customWidth="1"/>
    <col min="11794" max="11794" width="9.7109375" style="159" customWidth="1"/>
    <col min="11795" max="11795" width="6" style="159" customWidth="1"/>
    <col min="11796" max="11796" width="5.85546875" style="159" customWidth="1"/>
    <col min="11797" max="11797" width="3.7109375" style="159" customWidth="1"/>
    <col min="11798" max="12032" width="9.140625" style="159"/>
    <col min="12033" max="12033" width="3.5703125" style="159" customWidth="1"/>
    <col min="12034" max="12034" width="4.140625" style="159" customWidth="1"/>
    <col min="12035" max="12035" width="3.7109375" style="159" customWidth="1"/>
    <col min="12036" max="12036" width="4.140625" style="159" customWidth="1"/>
    <col min="12037" max="12038" width="4.5703125" style="159" customWidth="1"/>
    <col min="12039" max="12039" width="7.28515625" style="159" customWidth="1"/>
    <col min="12040" max="12040" width="5.42578125" style="159" customWidth="1"/>
    <col min="12041" max="12041" width="4.140625" style="159" customWidth="1"/>
    <col min="12042" max="12044" width="4.5703125" style="159" customWidth="1"/>
    <col min="12045" max="12045" width="4.42578125" style="159" customWidth="1"/>
    <col min="12046" max="12046" width="6.5703125" style="159" customWidth="1"/>
    <col min="12047" max="12048" width="5.28515625" style="159" customWidth="1"/>
    <col min="12049" max="12049" width="4.5703125" style="159" customWidth="1"/>
    <col min="12050" max="12050" width="9.7109375" style="159" customWidth="1"/>
    <col min="12051" max="12051" width="6" style="159" customWidth="1"/>
    <col min="12052" max="12052" width="5.85546875" style="159" customWidth="1"/>
    <col min="12053" max="12053" width="3.7109375" style="159" customWidth="1"/>
    <col min="12054" max="12288" width="9.140625" style="159"/>
    <col min="12289" max="12289" width="3.5703125" style="159" customWidth="1"/>
    <col min="12290" max="12290" width="4.140625" style="159" customWidth="1"/>
    <col min="12291" max="12291" width="3.7109375" style="159" customWidth="1"/>
    <col min="12292" max="12292" width="4.140625" style="159" customWidth="1"/>
    <col min="12293" max="12294" width="4.5703125" style="159" customWidth="1"/>
    <col min="12295" max="12295" width="7.28515625" style="159" customWidth="1"/>
    <col min="12296" max="12296" width="5.42578125" style="159" customWidth="1"/>
    <col min="12297" max="12297" width="4.140625" style="159" customWidth="1"/>
    <col min="12298" max="12300" width="4.5703125" style="159" customWidth="1"/>
    <col min="12301" max="12301" width="4.42578125" style="159" customWidth="1"/>
    <col min="12302" max="12302" width="6.5703125" style="159" customWidth="1"/>
    <col min="12303" max="12304" width="5.28515625" style="159" customWidth="1"/>
    <col min="12305" max="12305" width="4.5703125" style="159" customWidth="1"/>
    <col min="12306" max="12306" width="9.7109375" style="159" customWidth="1"/>
    <col min="12307" max="12307" width="6" style="159" customWidth="1"/>
    <col min="12308" max="12308" width="5.85546875" style="159" customWidth="1"/>
    <col min="12309" max="12309" width="3.7109375" style="159" customWidth="1"/>
    <col min="12310" max="12544" width="9.140625" style="159"/>
    <col min="12545" max="12545" width="3.5703125" style="159" customWidth="1"/>
    <col min="12546" max="12546" width="4.140625" style="159" customWidth="1"/>
    <col min="12547" max="12547" width="3.7109375" style="159" customWidth="1"/>
    <col min="12548" max="12548" width="4.140625" style="159" customWidth="1"/>
    <col min="12549" max="12550" width="4.5703125" style="159" customWidth="1"/>
    <col min="12551" max="12551" width="7.28515625" style="159" customWidth="1"/>
    <col min="12552" max="12552" width="5.42578125" style="159" customWidth="1"/>
    <col min="12553" max="12553" width="4.140625" style="159" customWidth="1"/>
    <col min="12554" max="12556" width="4.5703125" style="159" customWidth="1"/>
    <col min="12557" max="12557" width="4.42578125" style="159" customWidth="1"/>
    <col min="12558" max="12558" width="6.5703125" style="159" customWidth="1"/>
    <col min="12559" max="12560" width="5.28515625" style="159" customWidth="1"/>
    <col min="12561" max="12561" width="4.5703125" style="159" customWidth="1"/>
    <col min="12562" max="12562" width="9.7109375" style="159" customWidth="1"/>
    <col min="12563" max="12563" width="6" style="159" customWidth="1"/>
    <col min="12564" max="12564" width="5.85546875" style="159" customWidth="1"/>
    <col min="12565" max="12565" width="3.7109375" style="159" customWidth="1"/>
    <col min="12566" max="12800" width="9.140625" style="159"/>
    <col min="12801" max="12801" width="3.5703125" style="159" customWidth="1"/>
    <col min="12802" max="12802" width="4.140625" style="159" customWidth="1"/>
    <col min="12803" max="12803" width="3.7109375" style="159" customWidth="1"/>
    <col min="12804" max="12804" width="4.140625" style="159" customWidth="1"/>
    <col min="12805" max="12806" width="4.5703125" style="159" customWidth="1"/>
    <col min="12807" max="12807" width="7.28515625" style="159" customWidth="1"/>
    <col min="12808" max="12808" width="5.42578125" style="159" customWidth="1"/>
    <col min="12809" max="12809" width="4.140625" style="159" customWidth="1"/>
    <col min="12810" max="12812" width="4.5703125" style="159" customWidth="1"/>
    <col min="12813" max="12813" width="4.42578125" style="159" customWidth="1"/>
    <col min="12814" max="12814" width="6.5703125" style="159" customWidth="1"/>
    <col min="12815" max="12816" width="5.28515625" style="159" customWidth="1"/>
    <col min="12817" max="12817" width="4.5703125" style="159" customWidth="1"/>
    <col min="12818" max="12818" width="9.7109375" style="159" customWidth="1"/>
    <col min="12819" max="12819" width="6" style="159" customWidth="1"/>
    <col min="12820" max="12820" width="5.85546875" style="159" customWidth="1"/>
    <col min="12821" max="12821" width="3.7109375" style="159" customWidth="1"/>
    <col min="12822" max="13056" width="9.140625" style="159"/>
    <col min="13057" max="13057" width="3.5703125" style="159" customWidth="1"/>
    <col min="13058" max="13058" width="4.140625" style="159" customWidth="1"/>
    <col min="13059" max="13059" width="3.7109375" style="159" customWidth="1"/>
    <col min="13060" max="13060" width="4.140625" style="159" customWidth="1"/>
    <col min="13061" max="13062" width="4.5703125" style="159" customWidth="1"/>
    <col min="13063" max="13063" width="7.28515625" style="159" customWidth="1"/>
    <col min="13064" max="13064" width="5.42578125" style="159" customWidth="1"/>
    <col min="13065" max="13065" width="4.140625" style="159" customWidth="1"/>
    <col min="13066" max="13068" width="4.5703125" style="159" customWidth="1"/>
    <col min="13069" max="13069" width="4.42578125" style="159" customWidth="1"/>
    <col min="13070" max="13070" width="6.5703125" style="159" customWidth="1"/>
    <col min="13071" max="13072" width="5.28515625" style="159" customWidth="1"/>
    <col min="13073" max="13073" width="4.5703125" style="159" customWidth="1"/>
    <col min="13074" max="13074" width="9.7109375" style="159" customWidth="1"/>
    <col min="13075" max="13075" width="6" style="159" customWidth="1"/>
    <col min="13076" max="13076" width="5.85546875" style="159" customWidth="1"/>
    <col min="13077" max="13077" width="3.7109375" style="159" customWidth="1"/>
    <col min="13078" max="13312" width="9.140625" style="159"/>
    <col min="13313" max="13313" width="3.5703125" style="159" customWidth="1"/>
    <col min="13314" max="13314" width="4.140625" style="159" customWidth="1"/>
    <col min="13315" max="13315" width="3.7109375" style="159" customWidth="1"/>
    <col min="13316" max="13316" width="4.140625" style="159" customWidth="1"/>
    <col min="13317" max="13318" width="4.5703125" style="159" customWidth="1"/>
    <col min="13319" max="13319" width="7.28515625" style="159" customWidth="1"/>
    <col min="13320" max="13320" width="5.42578125" style="159" customWidth="1"/>
    <col min="13321" max="13321" width="4.140625" style="159" customWidth="1"/>
    <col min="13322" max="13324" width="4.5703125" style="159" customWidth="1"/>
    <col min="13325" max="13325" width="4.42578125" style="159" customWidth="1"/>
    <col min="13326" max="13326" width="6.5703125" style="159" customWidth="1"/>
    <col min="13327" max="13328" width="5.28515625" style="159" customWidth="1"/>
    <col min="13329" max="13329" width="4.5703125" style="159" customWidth="1"/>
    <col min="13330" max="13330" width="9.7109375" style="159" customWidth="1"/>
    <col min="13331" max="13331" width="6" style="159" customWidth="1"/>
    <col min="13332" max="13332" width="5.85546875" style="159" customWidth="1"/>
    <col min="13333" max="13333" width="3.7109375" style="159" customWidth="1"/>
    <col min="13334" max="13568" width="9.140625" style="159"/>
    <col min="13569" max="13569" width="3.5703125" style="159" customWidth="1"/>
    <col min="13570" max="13570" width="4.140625" style="159" customWidth="1"/>
    <col min="13571" max="13571" width="3.7109375" style="159" customWidth="1"/>
    <col min="13572" max="13572" width="4.140625" style="159" customWidth="1"/>
    <col min="13573" max="13574" width="4.5703125" style="159" customWidth="1"/>
    <col min="13575" max="13575" width="7.28515625" style="159" customWidth="1"/>
    <col min="13576" max="13576" width="5.42578125" style="159" customWidth="1"/>
    <col min="13577" max="13577" width="4.140625" style="159" customWidth="1"/>
    <col min="13578" max="13580" width="4.5703125" style="159" customWidth="1"/>
    <col min="13581" max="13581" width="4.42578125" style="159" customWidth="1"/>
    <col min="13582" max="13582" width="6.5703125" style="159" customWidth="1"/>
    <col min="13583" max="13584" width="5.28515625" style="159" customWidth="1"/>
    <col min="13585" max="13585" width="4.5703125" style="159" customWidth="1"/>
    <col min="13586" max="13586" width="9.7109375" style="159" customWidth="1"/>
    <col min="13587" max="13587" width="6" style="159" customWidth="1"/>
    <col min="13588" max="13588" width="5.85546875" style="159" customWidth="1"/>
    <col min="13589" max="13589" width="3.7109375" style="159" customWidth="1"/>
    <col min="13590" max="13824" width="9.140625" style="159"/>
    <col min="13825" max="13825" width="3.5703125" style="159" customWidth="1"/>
    <col min="13826" max="13826" width="4.140625" style="159" customWidth="1"/>
    <col min="13827" max="13827" width="3.7109375" style="159" customWidth="1"/>
    <col min="13828" max="13828" width="4.140625" style="159" customWidth="1"/>
    <col min="13829" max="13830" width="4.5703125" style="159" customWidth="1"/>
    <col min="13831" max="13831" width="7.28515625" style="159" customWidth="1"/>
    <col min="13832" max="13832" width="5.42578125" style="159" customWidth="1"/>
    <col min="13833" max="13833" width="4.140625" style="159" customWidth="1"/>
    <col min="13834" max="13836" width="4.5703125" style="159" customWidth="1"/>
    <col min="13837" max="13837" width="4.42578125" style="159" customWidth="1"/>
    <col min="13838" max="13838" width="6.5703125" style="159" customWidth="1"/>
    <col min="13839" max="13840" width="5.28515625" style="159" customWidth="1"/>
    <col min="13841" max="13841" width="4.5703125" style="159" customWidth="1"/>
    <col min="13842" max="13842" width="9.7109375" style="159" customWidth="1"/>
    <col min="13843" max="13843" width="6" style="159" customWidth="1"/>
    <col min="13844" max="13844" width="5.85546875" style="159" customWidth="1"/>
    <col min="13845" max="13845" width="3.7109375" style="159" customWidth="1"/>
    <col min="13846" max="14080" width="9.140625" style="159"/>
    <col min="14081" max="14081" width="3.5703125" style="159" customWidth="1"/>
    <col min="14082" max="14082" width="4.140625" style="159" customWidth="1"/>
    <col min="14083" max="14083" width="3.7109375" style="159" customWidth="1"/>
    <col min="14084" max="14084" width="4.140625" style="159" customWidth="1"/>
    <col min="14085" max="14086" width="4.5703125" style="159" customWidth="1"/>
    <col min="14087" max="14087" width="7.28515625" style="159" customWidth="1"/>
    <col min="14088" max="14088" width="5.42578125" style="159" customWidth="1"/>
    <col min="14089" max="14089" width="4.140625" style="159" customWidth="1"/>
    <col min="14090" max="14092" width="4.5703125" style="159" customWidth="1"/>
    <col min="14093" max="14093" width="4.42578125" style="159" customWidth="1"/>
    <col min="14094" max="14094" width="6.5703125" style="159" customWidth="1"/>
    <col min="14095" max="14096" width="5.28515625" style="159" customWidth="1"/>
    <col min="14097" max="14097" width="4.5703125" style="159" customWidth="1"/>
    <col min="14098" max="14098" width="9.7109375" style="159" customWidth="1"/>
    <col min="14099" max="14099" width="6" style="159" customWidth="1"/>
    <col min="14100" max="14100" width="5.85546875" style="159" customWidth="1"/>
    <col min="14101" max="14101" width="3.7109375" style="159" customWidth="1"/>
    <col min="14102" max="14336" width="9.140625" style="159"/>
    <col min="14337" max="14337" width="3.5703125" style="159" customWidth="1"/>
    <col min="14338" max="14338" width="4.140625" style="159" customWidth="1"/>
    <col min="14339" max="14339" width="3.7109375" style="159" customWidth="1"/>
    <col min="14340" max="14340" width="4.140625" style="159" customWidth="1"/>
    <col min="14341" max="14342" width="4.5703125" style="159" customWidth="1"/>
    <col min="14343" max="14343" width="7.28515625" style="159" customWidth="1"/>
    <col min="14344" max="14344" width="5.42578125" style="159" customWidth="1"/>
    <col min="14345" max="14345" width="4.140625" style="159" customWidth="1"/>
    <col min="14346" max="14348" width="4.5703125" style="159" customWidth="1"/>
    <col min="14349" max="14349" width="4.42578125" style="159" customWidth="1"/>
    <col min="14350" max="14350" width="6.5703125" style="159" customWidth="1"/>
    <col min="14351" max="14352" width="5.28515625" style="159" customWidth="1"/>
    <col min="14353" max="14353" width="4.5703125" style="159" customWidth="1"/>
    <col min="14354" max="14354" width="9.7109375" style="159" customWidth="1"/>
    <col min="14355" max="14355" width="6" style="159" customWidth="1"/>
    <col min="14356" max="14356" width="5.85546875" style="159" customWidth="1"/>
    <col min="14357" max="14357" width="3.7109375" style="159" customWidth="1"/>
    <col min="14358" max="14592" width="9.140625" style="159"/>
    <col min="14593" max="14593" width="3.5703125" style="159" customWidth="1"/>
    <col min="14594" max="14594" width="4.140625" style="159" customWidth="1"/>
    <col min="14595" max="14595" width="3.7109375" style="159" customWidth="1"/>
    <col min="14596" max="14596" width="4.140625" style="159" customWidth="1"/>
    <col min="14597" max="14598" width="4.5703125" style="159" customWidth="1"/>
    <col min="14599" max="14599" width="7.28515625" style="159" customWidth="1"/>
    <col min="14600" max="14600" width="5.42578125" style="159" customWidth="1"/>
    <col min="14601" max="14601" width="4.140625" style="159" customWidth="1"/>
    <col min="14602" max="14604" width="4.5703125" style="159" customWidth="1"/>
    <col min="14605" max="14605" width="4.42578125" style="159" customWidth="1"/>
    <col min="14606" max="14606" width="6.5703125" style="159" customWidth="1"/>
    <col min="14607" max="14608" width="5.28515625" style="159" customWidth="1"/>
    <col min="14609" max="14609" width="4.5703125" style="159" customWidth="1"/>
    <col min="14610" max="14610" width="9.7109375" style="159" customWidth="1"/>
    <col min="14611" max="14611" width="6" style="159" customWidth="1"/>
    <col min="14612" max="14612" width="5.85546875" style="159" customWidth="1"/>
    <col min="14613" max="14613" width="3.7109375" style="159" customWidth="1"/>
    <col min="14614" max="14848" width="9.140625" style="159"/>
    <col min="14849" max="14849" width="3.5703125" style="159" customWidth="1"/>
    <col min="14850" max="14850" width="4.140625" style="159" customWidth="1"/>
    <col min="14851" max="14851" width="3.7109375" style="159" customWidth="1"/>
    <col min="14852" max="14852" width="4.140625" style="159" customWidth="1"/>
    <col min="14853" max="14854" width="4.5703125" style="159" customWidth="1"/>
    <col min="14855" max="14855" width="7.28515625" style="159" customWidth="1"/>
    <col min="14856" max="14856" width="5.42578125" style="159" customWidth="1"/>
    <col min="14857" max="14857" width="4.140625" style="159" customWidth="1"/>
    <col min="14858" max="14860" width="4.5703125" style="159" customWidth="1"/>
    <col min="14861" max="14861" width="4.42578125" style="159" customWidth="1"/>
    <col min="14862" max="14862" width="6.5703125" style="159" customWidth="1"/>
    <col min="14863" max="14864" width="5.28515625" style="159" customWidth="1"/>
    <col min="14865" max="14865" width="4.5703125" style="159" customWidth="1"/>
    <col min="14866" max="14866" width="9.7109375" style="159" customWidth="1"/>
    <col min="14867" max="14867" width="6" style="159" customWidth="1"/>
    <col min="14868" max="14868" width="5.85546875" style="159" customWidth="1"/>
    <col min="14869" max="14869" width="3.7109375" style="159" customWidth="1"/>
    <col min="14870" max="15104" width="9.140625" style="159"/>
    <col min="15105" max="15105" width="3.5703125" style="159" customWidth="1"/>
    <col min="15106" max="15106" width="4.140625" style="159" customWidth="1"/>
    <col min="15107" max="15107" width="3.7109375" style="159" customWidth="1"/>
    <col min="15108" max="15108" width="4.140625" style="159" customWidth="1"/>
    <col min="15109" max="15110" width="4.5703125" style="159" customWidth="1"/>
    <col min="15111" max="15111" width="7.28515625" style="159" customWidth="1"/>
    <col min="15112" max="15112" width="5.42578125" style="159" customWidth="1"/>
    <col min="15113" max="15113" width="4.140625" style="159" customWidth="1"/>
    <col min="15114" max="15116" width="4.5703125" style="159" customWidth="1"/>
    <col min="15117" max="15117" width="4.42578125" style="159" customWidth="1"/>
    <col min="15118" max="15118" width="6.5703125" style="159" customWidth="1"/>
    <col min="15119" max="15120" width="5.28515625" style="159" customWidth="1"/>
    <col min="15121" max="15121" width="4.5703125" style="159" customWidth="1"/>
    <col min="15122" max="15122" width="9.7109375" style="159" customWidth="1"/>
    <col min="15123" max="15123" width="6" style="159" customWidth="1"/>
    <col min="15124" max="15124" width="5.85546875" style="159" customWidth="1"/>
    <col min="15125" max="15125" width="3.7109375" style="159" customWidth="1"/>
    <col min="15126" max="15360" width="9.140625" style="159"/>
    <col min="15361" max="15361" width="3.5703125" style="159" customWidth="1"/>
    <col min="15362" max="15362" width="4.140625" style="159" customWidth="1"/>
    <col min="15363" max="15363" width="3.7109375" style="159" customWidth="1"/>
    <col min="15364" max="15364" width="4.140625" style="159" customWidth="1"/>
    <col min="15365" max="15366" width="4.5703125" style="159" customWidth="1"/>
    <col min="15367" max="15367" width="7.28515625" style="159" customWidth="1"/>
    <col min="15368" max="15368" width="5.42578125" style="159" customWidth="1"/>
    <col min="15369" max="15369" width="4.140625" style="159" customWidth="1"/>
    <col min="15370" max="15372" width="4.5703125" style="159" customWidth="1"/>
    <col min="15373" max="15373" width="4.42578125" style="159" customWidth="1"/>
    <col min="15374" max="15374" width="6.5703125" style="159" customWidth="1"/>
    <col min="15375" max="15376" width="5.28515625" style="159" customWidth="1"/>
    <col min="15377" max="15377" width="4.5703125" style="159" customWidth="1"/>
    <col min="15378" max="15378" width="9.7109375" style="159" customWidth="1"/>
    <col min="15379" max="15379" width="6" style="159" customWidth="1"/>
    <col min="15380" max="15380" width="5.85546875" style="159" customWidth="1"/>
    <col min="15381" max="15381" width="3.7109375" style="159" customWidth="1"/>
    <col min="15382" max="15616" width="9.140625" style="159"/>
    <col min="15617" max="15617" width="3.5703125" style="159" customWidth="1"/>
    <col min="15618" max="15618" width="4.140625" style="159" customWidth="1"/>
    <col min="15619" max="15619" width="3.7109375" style="159" customWidth="1"/>
    <col min="15620" max="15620" width="4.140625" style="159" customWidth="1"/>
    <col min="15621" max="15622" width="4.5703125" style="159" customWidth="1"/>
    <col min="15623" max="15623" width="7.28515625" style="159" customWidth="1"/>
    <col min="15624" max="15624" width="5.42578125" style="159" customWidth="1"/>
    <col min="15625" max="15625" width="4.140625" style="159" customWidth="1"/>
    <col min="15626" max="15628" width="4.5703125" style="159" customWidth="1"/>
    <col min="15629" max="15629" width="4.42578125" style="159" customWidth="1"/>
    <col min="15630" max="15630" width="6.5703125" style="159" customWidth="1"/>
    <col min="15631" max="15632" width="5.28515625" style="159" customWidth="1"/>
    <col min="15633" max="15633" width="4.5703125" style="159" customWidth="1"/>
    <col min="15634" max="15634" width="9.7109375" style="159" customWidth="1"/>
    <col min="15635" max="15635" width="6" style="159" customWidth="1"/>
    <col min="15636" max="15636" width="5.85546875" style="159" customWidth="1"/>
    <col min="15637" max="15637" width="3.7109375" style="159" customWidth="1"/>
    <col min="15638" max="15872" width="9.140625" style="159"/>
    <col min="15873" max="15873" width="3.5703125" style="159" customWidth="1"/>
    <col min="15874" max="15874" width="4.140625" style="159" customWidth="1"/>
    <col min="15875" max="15875" width="3.7109375" style="159" customWidth="1"/>
    <col min="15876" max="15876" width="4.140625" style="159" customWidth="1"/>
    <col min="15877" max="15878" width="4.5703125" style="159" customWidth="1"/>
    <col min="15879" max="15879" width="7.28515625" style="159" customWidth="1"/>
    <col min="15880" max="15880" width="5.42578125" style="159" customWidth="1"/>
    <col min="15881" max="15881" width="4.140625" style="159" customWidth="1"/>
    <col min="15882" max="15884" width="4.5703125" style="159" customWidth="1"/>
    <col min="15885" max="15885" width="4.42578125" style="159" customWidth="1"/>
    <col min="15886" max="15886" width="6.5703125" style="159" customWidth="1"/>
    <col min="15887" max="15888" width="5.28515625" style="159" customWidth="1"/>
    <col min="15889" max="15889" width="4.5703125" style="159" customWidth="1"/>
    <col min="15890" max="15890" width="9.7109375" style="159" customWidth="1"/>
    <col min="15891" max="15891" width="6" style="159" customWidth="1"/>
    <col min="15892" max="15892" width="5.85546875" style="159" customWidth="1"/>
    <col min="15893" max="15893" width="3.7109375" style="159" customWidth="1"/>
    <col min="15894" max="16128" width="9.140625" style="159"/>
    <col min="16129" max="16129" width="3.5703125" style="159" customWidth="1"/>
    <col min="16130" max="16130" width="4.140625" style="159" customWidth="1"/>
    <col min="16131" max="16131" width="3.7109375" style="159" customWidth="1"/>
    <col min="16132" max="16132" width="4.140625" style="159" customWidth="1"/>
    <col min="16133" max="16134" width="4.5703125" style="159" customWidth="1"/>
    <col min="16135" max="16135" width="7.28515625" style="159" customWidth="1"/>
    <col min="16136" max="16136" width="5.42578125" style="159" customWidth="1"/>
    <col min="16137" max="16137" width="4.140625" style="159" customWidth="1"/>
    <col min="16138" max="16140" width="4.5703125" style="159" customWidth="1"/>
    <col min="16141" max="16141" width="4.42578125" style="159" customWidth="1"/>
    <col min="16142" max="16142" width="6.5703125" style="159" customWidth="1"/>
    <col min="16143" max="16144" width="5.28515625" style="159" customWidth="1"/>
    <col min="16145" max="16145" width="4.5703125" style="159" customWidth="1"/>
    <col min="16146" max="16146" width="9.7109375" style="159" customWidth="1"/>
    <col min="16147" max="16147" width="6" style="159" customWidth="1"/>
    <col min="16148" max="16148" width="5.85546875" style="159" customWidth="1"/>
    <col min="16149" max="16149" width="3.7109375" style="159" customWidth="1"/>
    <col min="16150" max="16384" width="9.140625" style="159"/>
  </cols>
  <sheetData>
    <row r="1" spans="1:28" ht="19.5" x14ac:dyDescent="0.25">
      <c r="A1" s="93" t="s">
        <v>1328</v>
      </c>
      <c r="B1" s="94" t="s">
        <v>1329</v>
      </c>
      <c r="C1" s="94" t="s">
        <v>1330</v>
      </c>
      <c r="D1" s="94" t="s">
        <v>1331</v>
      </c>
      <c r="E1" s="94" t="s">
        <v>1332</v>
      </c>
      <c r="F1" s="94" t="s">
        <v>1333</v>
      </c>
      <c r="G1" s="94" t="s">
        <v>1334</v>
      </c>
      <c r="H1" s="94" t="s">
        <v>1335</v>
      </c>
      <c r="I1" s="94" t="s">
        <v>1336</v>
      </c>
      <c r="J1" s="94" t="s">
        <v>1337</v>
      </c>
      <c r="K1" s="94" t="s">
        <v>1338</v>
      </c>
      <c r="L1" s="94" t="s">
        <v>1339</v>
      </c>
      <c r="M1" s="94" t="s">
        <v>1340</v>
      </c>
      <c r="N1" s="94" t="s">
        <v>1341</v>
      </c>
      <c r="O1" s="94" t="s">
        <v>1342</v>
      </c>
      <c r="P1" s="95" t="s">
        <v>1343</v>
      </c>
      <c r="Q1" s="296" t="s">
        <v>1344</v>
      </c>
      <c r="R1" s="296"/>
      <c r="S1" s="96" t="s">
        <v>1345</v>
      </c>
      <c r="T1" s="96"/>
      <c r="U1" s="97"/>
    </row>
    <row r="2" spans="1:28" x14ac:dyDescent="0.25">
      <c r="A2" s="98" t="s">
        <v>1346</v>
      </c>
      <c r="B2" s="297" t="s">
        <v>1347</v>
      </c>
      <c r="C2" s="298"/>
      <c r="D2" s="298"/>
      <c r="E2" s="298"/>
      <c r="F2" s="99" t="s">
        <v>1348</v>
      </c>
      <c r="G2" s="99" t="s">
        <v>1349</v>
      </c>
      <c r="H2" s="99" t="s">
        <v>1350</v>
      </c>
      <c r="I2" s="99" t="s">
        <v>1351</v>
      </c>
      <c r="J2" s="99" t="s">
        <v>1352</v>
      </c>
      <c r="K2" s="99" t="s">
        <v>1353</v>
      </c>
      <c r="L2" s="99" t="s">
        <v>1354</v>
      </c>
      <c r="M2" s="99" t="s">
        <v>1355</v>
      </c>
      <c r="N2" s="99" t="s">
        <v>1356</v>
      </c>
      <c r="O2" s="99" t="s">
        <v>1357</v>
      </c>
      <c r="P2" s="99" t="s">
        <v>1358</v>
      </c>
      <c r="Q2" s="99" t="s">
        <v>1359</v>
      </c>
      <c r="R2" s="99" t="s">
        <v>1360</v>
      </c>
      <c r="S2" s="99" t="s">
        <v>1361</v>
      </c>
      <c r="T2" s="100" t="s">
        <v>1362</v>
      </c>
      <c r="U2" s="101" t="s">
        <v>1363</v>
      </c>
    </row>
    <row r="3" spans="1:28" x14ac:dyDescent="0.25">
      <c r="A3" s="98" t="s">
        <v>1364</v>
      </c>
      <c r="B3" s="102">
        <v>1</v>
      </c>
      <c r="C3" s="243" t="s">
        <v>1365</v>
      </c>
      <c r="D3" s="243"/>
      <c r="E3" s="243"/>
      <c r="F3" s="243"/>
      <c r="G3" s="103" t="s">
        <v>1366</v>
      </c>
      <c r="H3" s="103" t="s">
        <v>1367</v>
      </c>
      <c r="I3" s="103" t="s">
        <v>1368</v>
      </c>
      <c r="J3" s="103" t="s">
        <v>1369</v>
      </c>
      <c r="K3" s="104">
        <v>2</v>
      </c>
      <c r="L3" s="259" t="s">
        <v>1370</v>
      </c>
      <c r="M3" s="259"/>
      <c r="N3" s="103" t="s">
        <v>1371</v>
      </c>
      <c r="O3" s="103" t="s">
        <v>1372</v>
      </c>
      <c r="P3" s="104">
        <v>3</v>
      </c>
      <c r="Q3" s="259" t="s">
        <v>1373</v>
      </c>
      <c r="R3" s="259"/>
      <c r="S3" s="259"/>
      <c r="T3" s="265"/>
      <c r="U3" s="101" t="s">
        <v>1374</v>
      </c>
    </row>
    <row r="4" spans="1:28" x14ac:dyDescent="0.25">
      <c r="A4" s="98" t="s">
        <v>1375</v>
      </c>
      <c r="B4" s="102" t="s">
        <v>1376</v>
      </c>
      <c r="C4" s="164"/>
      <c r="D4" s="259" t="s">
        <v>1377</v>
      </c>
      <c r="E4" s="259"/>
      <c r="F4" s="259"/>
      <c r="G4" s="259"/>
      <c r="H4" s="259"/>
      <c r="I4" s="103" t="s">
        <v>1378</v>
      </c>
      <c r="J4" s="103" t="s">
        <v>1379</v>
      </c>
      <c r="K4" s="104" t="s">
        <v>1380</v>
      </c>
      <c r="L4" s="106" t="s">
        <v>1381</v>
      </c>
      <c r="M4" s="103" t="s">
        <v>1382</v>
      </c>
      <c r="N4" s="103" t="s">
        <v>1383</v>
      </c>
      <c r="O4" s="103" t="s">
        <v>1384</v>
      </c>
      <c r="P4" s="104" t="s">
        <v>1385</v>
      </c>
      <c r="Q4" s="161" t="str">
        <f>IF(C10="","",1)</f>
        <v/>
      </c>
      <c r="R4" s="170" t="str">
        <f>IF(AND('ND-1-prijava-1'!K6="",'ND-1-prijava-1'!K8="",'ND-1-prijava-1'!K10=""),IF(Q4=$AA$1,"&lt;-",""),"")</f>
        <v>&lt;-</v>
      </c>
      <c r="S4" s="103" t="s">
        <v>1386</v>
      </c>
      <c r="T4" s="108" t="s">
        <v>1387</v>
      </c>
      <c r="U4" s="101" t="s">
        <v>1388</v>
      </c>
    </row>
    <row r="5" spans="1:28" x14ac:dyDescent="0.25">
      <c r="A5" s="98" t="s">
        <v>1389</v>
      </c>
      <c r="B5" s="109" t="s">
        <v>1390</v>
      </c>
      <c r="C5" s="165"/>
      <c r="D5" s="103" t="s">
        <v>1391</v>
      </c>
      <c r="E5" s="103" t="s">
        <v>1392</v>
      </c>
      <c r="F5" s="103" t="s">
        <v>1393</v>
      </c>
      <c r="G5" s="103" t="s">
        <v>1394</v>
      </c>
      <c r="H5" s="103" t="s">
        <v>1395</v>
      </c>
      <c r="I5" s="103" t="s">
        <v>1396</v>
      </c>
      <c r="J5" s="103" t="s">
        <v>1397</v>
      </c>
      <c r="K5" s="107" t="s">
        <v>1398</v>
      </c>
      <c r="L5" s="107" t="s">
        <v>1399</v>
      </c>
      <c r="M5" s="107" t="s">
        <v>1400</v>
      </c>
      <c r="N5" s="103" t="s">
        <v>1401</v>
      </c>
      <c r="O5" s="103" t="s">
        <v>1402</v>
      </c>
      <c r="P5" s="111">
        <v>4</v>
      </c>
      <c r="Q5" s="259" t="s">
        <v>1403</v>
      </c>
      <c r="R5" s="259"/>
      <c r="S5" s="259"/>
      <c r="T5" s="265"/>
      <c r="U5" s="101" t="s">
        <v>1404</v>
      </c>
    </row>
    <row r="6" spans="1:28" x14ac:dyDescent="0.25">
      <c r="A6" s="98" t="s">
        <v>1405</v>
      </c>
      <c r="B6" s="109" t="s">
        <v>1406</v>
      </c>
      <c r="C6" s="164"/>
      <c r="D6" s="259" t="s">
        <v>1407</v>
      </c>
      <c r="E6" s="259"/>
      <c r="F6" s="259"/>
      <c r="G6" s="259"/>
      <c r="H6" s="259"/>
      <c r="I6" s="259"/>
      <c r="J6" s="103" t="s">
        <v>1408</v>
      </c>
      <c r="K6" s="107" t="s">
        <v>1409</v>
      </c>
      <c r="L6" s="105"/>
      <c r="M6" s="103" t="s">
        <v>1410</v>
      </c>
      <c r="N6" s="103" t="s">
        <v>1411</v>
      </c>
      <c r="O6" s="103" t="s">
        <v>1412</v>
      </c>
      <c r="P6" s="104" t="s">
        <v>1413</v>
      </c>
      <c r="Q6" s="161" t="str">
        <f>IF(C10="","",1)</f>
        <v/>
      </c>
      <c r="R6" s="103" t="s">
        <v>1414</v>
      </c>
      <c r="S6" s="103" t="s">
        <v>1415</v>
      </c>
      <c r="T6" s="108" t="s">
        <v>1416</v>
      </c>
      <c r="U6" s="101" t="s">
        <v>1417</v>
      </c>
    </row>
    <row r="7" spans="1:28" x14ac:dyDescent="0.25">
      <c r="A7" s="98" t="s">
        <v>1418</v>
      </c>
      <c r="B7" s="109" t="s">
        <v>1419</v>
      </c>
      <c r="C7" s="165"/>
      <c r="D7" s="103" t="s">
        <v>1420</v>
      </c>
      <c r="E7" s="103" t="s">
        <v>1421</v>
      </c>
      <c r="F7" s="103" t="s">
        <v>1422</v>
      </c>
      <c r="G7" s="259" t="s">
        <v>1423</v>
      </c>
      <c r="H7" s="259"/>
      <c r="I7" s="259"/>
      <c r="J7" s="259"/>
      <c r="K7" s="103" t="s">
        <v>1424</v>
      </c>
      <c r="L7" s="103" t="s">
        <v>1425</v>
      </c>
      <c r="M7" s="103" t="s">
        <v>1426</v>
      </c>
      <c r="N7" s="103" t="s">
        <v>1427</v>
      </c>
      <c r="O7" s="103" t="s">
        <v>1428</v>
      </c>
      <c r="P7" s="103" t="s">
        <v>1429</v>
      </c>
      <c r="Q7" s="103" t="s">
        <v>1430</v>
      </c>
      <c r="R7" s="103" t="s">
        <v>1431</v>
      </c>
      <c r="S7" s="103" t="s">
        <v>1432</v>
      </c>
      <c r="T7" s="108" t="s">
        <v>1433</v>
      </c>
      <c r="U7" s="101" t="s">
        <v>1434</v>
      </c>
    </row>
    <row r="8" spans="1:28" ht="15" customHeight="1" x14ac:dyDescent="0.25">
      <c r="A8" s="98" t="s">
        <v>1435</v>
      </c>
      <c r="B8" s="109" t="s">
        <v>1436</v>
      </c>
      <c r="C8" s="164"/>
      <c r="D8" s="259" t="s">
        <v>1437</v>
      </c>
      <c r="E8" s="259"/>
      <c r="F8" s="103" t="s">
        <v>1438</v>
      </c>
      <c r="G8" s="201"/>
      <c r="H8" s="202"/>
      <c r="I8" s="203"/>
      <c r="J8" s="103" t="s">
        <v>1439</v>
      </c>
      <c r="K8" s="103" t="s">
        <v>1440</v>
      </c>
      <c r="L8" s="103" t="s">
        <v>1441</v>
      </c>
      <c r="M8" s="104">
        <v>5</v>
      </c>
      <c r="N8" s="243" t="s">
        <v>1442</v>
      </c>
      <c r="O8" s="243"/>
      <c r="P8" s="243"/>
      <c r="Q8" s="243"/>
      <c r="R8" s="243"/>
      <c r="S8" s="103" t="s">
        <v>1443</v>
      </c>
      <c r="T8" s="108" t="s">
        <v>1444</v>
      </c>
      <c r="U8" s="101" t="s">
        <v>1445</v>
      </c>
    </row>
    <row r="9" spans="1:28" x14ac:dyDescent="0.25">
      <c r="A9" s="98" t="s">
        <v>1446</v>
      </c>
      <c r="B9" s="109" t="s">
        <v>1447</v>
      </c>
      <c r="C9" s="166" t="s">
        <v>1448</v>
      </c>
      <c r="D9" s="103" t="s">
        <v>1449</v>
      </c>
      <c r="E9" s="103" t="s">
        <v>1450</v>
      </c>
      <c r="F9" s="103" t="s">
        <v>1451</v>
      </c>
      <c r="G9" s="103" t="s">
        <v>1452</v>
      </c>
      <c r="H9" s="103" t="s">
        <v>1453</v>
      </c>
      <c r="I9" s="103" t="s">
        <v>1454</v>
      </c>
      <c r="J9" s="103" t="s">
        <v>1455</v>
      </c>
      <c r="K9" s="103" t="s">
        <v>1456</v>
      </c>
      <c r="L9" s="103" t="s">
        <v>1457</v>
      </c>
      <c r="M9" s="104" t="s">
        <v>1458</v>
      </c>
      <c r="N9" s="290"/>
      <c r="O9" s="291"/>
      <c r="P9" s="292"/>
      <c r="Q9" s="103" t="s">
        <v>1459</v>
      </c>
      <c r="R9" s="103" t="s">
        <v>1460</v>
      </c>
      <c r="S9" s="103" t="s">
        <v>1461</v>
      </c>
      <c r="T9" s="108" t="s">
        <v>1462</v>
      </c>
      <c r="U9" s="101" t="s">
        <v>1463</v>
      </c>
      <c r="V9" s="160"/>
    </row>
    <row r="10" spans="1:28" x14ac:dyDescent="0.25">
      <c r="A10" s="98" t="s">
        <v>1464</v>
      </c>
      <c r="B10" s="109" t="s">
        <v>1465</v>
      </c>
      <c r="C10" s="164"/>
      <c r="D10" s="259" t="s">
        <v>1466</v>
      </c>
      <c r="E10" s="259"/>
      <c r="F10" s="259"/>
      <c r="G10" s="103" t="s">
        <v>1467</v>
      </c>
      <c r="H10" s="103" t="s">
        <v>1468</v>
      </c>
      <c r="I10" s="103" t="s">
        <v>1469</v>
      </c>
      <c r="J10" s="103" t="s">
        <v>1470</v>
      </c>
      <c r="K10" s="103" t="s">
        <v>1471</v>
      </c>
      <c r="L10" s="103" t="s">
        <v>1472</v>
      </c>
      <c r="M10" s="104">
        <v>6</v>
      </c>
      <c r="N10" s="243" t="s">
        <v>1473</v>
      </c>
      <c r="O10" s="243"/>
      <c r="P10" s="243"/>
      <c r="Q10" s="243"/>
      <c r="R10" s="243"/>
      <c r="S10" s="103" t="s">
        <v>1474</v>
      </c>
      <c r="T10" s="108" t="s">
        <v>1475</v>
      </c>
      <c r="U10" s="101" t="s">
        <v>1476</v>
      </c>
    </row>
    <row r="11" spans="1:28" x14ac:dyDescent="0.25">
      <c r="A11" s="98" t="s">
        <v>1477</v>
      </c>
      <c r="B11" s="109" t="s">
        <v>1478</v>
      </c>
      <c r="C11" s="167" t="s">
        <v>1479</v>
      </c>
      <c r="D11" s="112" t="s">
        <v>1480</v>
      </c>
      <c r="E11" s="112" t="s">
        <v>1481</v>
      </c>
      <c r="F11" s="112" t="s">
        <v>1482</v>
      </c>
      <c r="G11" s="103" t="s">
        <v>1483</v>
      </c>
      <c r="H11" s="103" t="s">
        <v>1484</v>
      </c>
      <c r="I11" s="112" t="s">
        <v>1485</v>
      </c>
      <c r="J11" s="103" t="s">
        <v>1486</v>
      </c>
      <c r="K11" s="103" t="s">
        <v>1487</v>
      </c>
      <c r="L11" s="103" t="s">
        <v>1488</v>
      </c>
      <c r="M11" s="104" t="s">
        <v>1489</v>
      </c>
      <c r="N11" s="290"/>
      <c r="O11" s="255"/>
      <c r="P11" s="256"/>
      <c r="Q11" s="103" t="s">
        <v>1490</v>
      </c>
      <c r="R11" s="103" t="s">
        <v>1491</v>
      </c>
      <c r="S11" s="103" t="s">
        <v>1492</v>
      </c>
      <c r="T11" s="108" t="s">
        <v>1493</v>
      </c>
      <c r="U11" s="101" t="s">
        <v>1494</v>
      </c>
    </row>
    <row r="12" spans="1:28" ht="19.5" customHeight="1" x14ac:dyDescent="0.25">
      <c r="A12" s="98" t="s">
        <v>1495</v>
      </c>
      <c r="B12" s="109" t="s">
        <v>1496</v>
      </c>
      <c r="C12" s="164"/>
      <c r="D12" s="293" t="s">
        <v>1497</v>
      </c>
      <c r="E12" s="294"/>
      <c r="F12" s="295"/>
      <c r="G12" s="254" t="s">
        <v>1498</v>
      </c>
      <c r="H12" s="256"/>
      <c r="I12" s="259" t="s">
        <v>1499</v>
      </c>
      <c r="J12" s="259"/>
      <c r="K12" s="259"/>
      <c r="L12" s="103" t="s">
        <v>1500</v>
      </c>
      <c r="M12" s="103" t="s">
        <v>1501</v>
      </c>
      <c r="N12" s="103" t="s">
        <v>1502</v>
      </c>
      <c r="O12" s="103" t="s">
        <v>1503</v>
      </c>
      <c r="P12" s="103" t="s">
        <v>1504</v>
      </c>
      <c r="Q12" s="103" t="s">
        <v>1505</v>
      </c>
      <c r="R12" s="103" t="s">
        <v>1506</v>
      </c>
      <c r="S12" s="103" t="s">
        <v>1507</v>
      </c>
      <c r="T12" s="113" t="s">
        <v>1508</v>
      </c>
      <c r="U12" s="101" t="s">
        <v>1509</v>
      </c>
    </row>
    <row r="13" spans="1:28" x14ac:dyDescent="0.25">
      <c r="A13" s="98" t="s">
        <v>1510</v>
      </c>
      <c r="B13" s="114" t="s">
        <v>1511</v>
      </c>
      <c r="C13" s="282" t="s">
        <v>1512</v>
      </c>
      <c r="D13" s="282"/>
      <c r="E13" s="282"/>
      <c r="F13" s="282"/>
      <c r="G13" s="282"/>
      <c r="H13" s="282"/>
      <c r="I13" s="282"/>
      <c r="J13" s="282"/>
      <c r="K13" s="282"/>
      <c r="L13" s="282"/>
      <c r="M13" s="282"/>
      <c r="N13" s="282"/>
      <c r="O13" s="115" t="s">
        <v>1513</v>
      </c>
      <c r="P13" s="115" t="s">
        <v>1514</v>
      </c>
      <c r="Q13" s="115" t="s">
        <v>1515</v>
      </c>
      <c r="R13" s="115" t="s">
        <v>1516</v>
      </c>
      <c r="S13" s="115" t="s">
        <v>1517</v>
      </c>
      <c r="T13" s="116" t="s">
        <v>1518</v>
      </c>
      <c r="U13" s="101" t="s">
        <v>1519</v>
      </c>
    </row>
    <row r="14" spans="1:28" x14ac:dyDescent="0.25">
      <c r="A14" s="98" t="s">
        <v>1520</v>
      </c>
      <c r="B14" s="287" t="s">
        <v>1521</v>
      </c>
      <c r="C14" s="288"/>
      <c r="D14" s="288"/>
      <c r="E14" s="117" t="s">
        <v>1522</v>
      </c>
      <c r="F14" s="99" t="s">
        <v>1523</v>
      </c>
      <c r="G14" s="99" t="s">
        <v>1524</v>
      </c>
      <c r="H14" s="99" t="s">
        <v>1525</v>
      </c>
      <c r="I14" s="99" t="s">
        <v>1526</v>
      </c>
      <c r="J14" s="117" t="s">
        <v>1527</v>
      </c>
      <c r="K14" s="99" t="s">
        <v>1528</v>
      </c>
      <c r="L14" s="99" t="s">
        <v>1529</v>
      </c>
      <c r="M14" s="99" t="s">
        <v>1530</v>
      </c>
      <c r="N14" s="117" t="s">
        <v>1531</v>
      </c>
      <c r="O14" s="99" t="s">
        <v>1532</v>
      </c>
      <c r="P14" s="99" t="s">
        <v>1533</v>
      </c>
      <c r="Q14" s="99" t="s">
        <v>1534</v>
      </c>
      <c r="R14" s="99" t="s">
        <v>1535</v>
      </c>
      <c r="S14" s="99" t="s">
        <v>1536</v>
      </c>
      <c r="T14" s="100" t="s">
        <v>1537</v>
      </c>
      <c r="U14" s="101" t="s">
        <v>1538</v>
      </c>
    </row>
    <row r="15" spans="1:28" ht="22.5" customHeight="1" x14ac:dyDescent="0.25">
      <c r="A15" s="98" t="s">
        <v>1539</v>
      </c>
      <c r="B15" s="102">
        <v>1</v>
      </c>
      <c r="C15" s="259" t="s">
        <v>1540</v>
      </c>
      <c r="D15" s="259"/>
      <c r="E15" s="259"/>
      <c r="F15" s="259"/>
      <c r="G15" s="104">
        <v>2</v>
      </c>
      <c r="H15" s="281" t="s">
        <v>1541</v>
      </c>
      <c r="I15" s="281"/>
      <c r="J15" s="281"/>
      <c r="K15" s="104">
        <v>3</v>
      </c>
      <c r="L15" s="259" t="s">
        <v>1542</v>
      </c>
      <c r="M15" s="259"/>
      <c r="N15" s="104">
        <v>4</v>
      </c>
      <c r="O15" s="289" t="s">
        <v>1543</v>
      </c>
      <c r="P15" s="289"/>
      <c r="Q15" s="104">
        <v>5</v>
      </c>
      <c r="R15" s="281" t="s">
        <v>1544</v>
      </c>
      <c r="S15" s="281"/>
      <c r="T15" s="285"/>
      <c r="U15" s="101" t="s">
        <v>1545</v>
      </c>
      <c r="AB15" s="174"/>
    </row>
    <row r="16" spans="1:28" x14ac:dyDescent="0.25">
      <c r="A16" s="98" t="s">
        <v>1546</v>
      </c>
      <c r="B16" s="109" t="s">
        <v>1547</v>
      </c>
      <c r="C16" s="158" t="str">
        <f>IFERROR(VLOOKUP(E16,шифри!$AA$2:$AB$31,2,0),"")</f>
        <v/>
      </c>
      <c r="D16" s="103" t="s">
        <v>1548</v>
      </c>
      <c r="E16" s="286"/>
      <c r="F16" s="286"/>
      <c r="G16" s="170" t="str">
        <f>IF(AND('ND-1-prijava-1'!K6="",'ND-1-prijava-1'!K8="",'ND-1-prijava-1'!K10=""),IF(E16=$AA$1,"&lt;-",""),"")</f>
        <v>&lt;-</v>
      </c>
      <c r="H16" s="283"/>
      <c r="I16" s="284"/>
      <c r="J16" s="112" t="s">
        <v>1549</v>
      </c>
      <c r="K16" s="103" t="s">
        <v>1550</v>
      </c>
      <c r="L16" s="283"/>
      <c r="M16" s="284"/>
      <c r="N16" s="103" t="s">
        <v>1551</v>
      </c>
      <c r="O16" s="254" t="s">
        <v>1552</v>
      </c>
      <c r="P16" s="256"/>
      <c r="Q16" s="103" t="s">
        <v>1553</v>
      </c>
      <c r="R16" s="254" t="s">
        <v>1554</v>
      </c>
      <c r="S16" s="256"/>
      <c r="T16" s="108" t="s">
        <v>1555</v>
      </c>
      <c r="U16" s="101" t="s">
        <v>1556</v>
      </c>
    </row>
    <row r="17" spans="1:21" ht="21.75" customHeight="1" x14ac:dyDescent="0.25">
      <c r="A17" s="98" t="s">
        <v>1557</v>
      </c>
      <c r="B17" s="102">
        <v>6</v>
      </c>
      <c r="C17" s="243" t="s">
        <v>1558</v>
      </c>
      <c r="D17" s="243"/>
      <c r="E17" s="243"/>
      <c r="F17" s="243"/>
      <c r="G17" s="104">
        <v>7</v>
      </c>
      <c r="H17" s="281" t="s">
        <v>1559</v>
      </c>
      <c r="I17" s="281"/>
      <c r="J17" s="281"/>
      <c r="K17" s="104">
        <v>8</v>
      </c>
      <c r="L17" s="259" t="s">
        <v>1560</v>
      </c>
      <c r="M17" s="259"/>
      <c r="N17" s="103" t="s">
        <v>1561</v>
      </c>
      <c r="O17" s="103" t="s">
        <v>1562</v>
      </c>
      <c r="P17" s="103" t="s">
        <v>1563</v>
      </c>
      <c r="Q17" s="103" t="s">
        <v>1564</v>
      </c>
      <c r="R17" s="103" t="s">
        <v>1565</v>
      </c>
      <c r="S17" s="103" t="s">
        <v>1566</v>
      </c>
      <c r="T17" s="108" t="s">
        <v>1567</v>
      </c>
      <c r="U17" s="101" t="s">
        <v>1568</v>
      </c>
    </row>
    <row r="18" spans="1:21" x14ac:dyDescent="0.25">
      <c r="A18" s="98" t="s">
        <v>1569</v>
      </c>
      <c r="B18" s="109" t="s">
        <v>1570</v>
      </c>
      <c r="C18" s="158" t="str">
        <f>IFERROR(VLOOKUP(E18,шифри!$AA$2:$AB$31,2,0),"")</f>
        <v/>
      </c>
      <c r="D18" s="103" t="s">
        <v>1571</v>
      </c>
      <c r="E18" s="282"/>
      <c r="F18" s="282"/>
      <c r="G18" s="170" t="str">
        <f>IF(AND('ND-1-prijava-1'!K6="",'ND-1-prijava-1'!K8="",'ND-1-prijava-1'!K10=""),IF(E18=$AA$1,"&lt;-",""),"")</f>
        <v>&lt;-</v>
      </c>
      <c r="H18" s="283"/>
      <c r="I18" s="284"/>
      <c r="J18" s="112" t="s">
        <v>1572</v>
      </c>
      <c r="K18" s="103" t="s">
        <v>1573</v>
      </c>
      <c r="L18" s="283"/>
      <c r="M18" s="284"/>
      <c r="N18" s="103" t="s">
        <v>1574</v>
      </c>
      <c r="O18" s="274" t="s">
        <v>1575</v>
      </c>
      <c r="P18" s="274"/>
      <c r="Q18" s="103" t="s">
        <v>1576</v>
      </c>
      <c r="R18" s="274" t="s">
        <v>1577</v>
      </c>
      <c r="S18" s="274"/>
      <c r="T18" s="108" t="s">
        <v>1578</v>
      </c>
      <c r="U18" s="101" t="s">
        <v>1579</v>
      </c>
    </row>
    <row r="19" spans="1:21" x14ac:dyDescent="0.25">
      <c r="A19" s="98" t="s">
        <v>1580</v>
      </c>
      <c r="B19" s="109" t="s">
        <v>1581</v>
      </c>
      <c r="C19" s="112" t="s">
        <v>1582</v>
      </c>
      <c r="D19" s="112" t="s">
        <v>1583</v>
      </c>
      <c r="E19" s="112" t="s">
        <v>1584</v>
      </c>
      <c r="F19" s="112" t="s">
        <v>1585</v>
      </c>
      <c r="G19" s="112" t="s">
        <v>1586</v>
      </c>
      <c r="H19" s="112" t="s">
        <v>1587</v>
      </c>
      <c r="I19" s="112" t="s">
        <v>1588</v>
      </c>
      <c r="J19" s="104">
        <v>10</v>
      </c>
      <c r="K19" s="243" t="s">
        <v>1589</v>
      </c>
      <c r="L19" s="243"/>
      <c r="M19" s="243"/>
      <c r="N19" s="243"/>
      <c r="O19" s="243"/>
      <c r="P19" s="243"/>
      <c r="Q19" s="112" t="s">
        <v>1590</v>
      </c>
      <c r="R19" s="112" t="s">
        <v>1591</v>
      </c>
      <c r="S19" s="112" t="s">
        <v>1592</v>
      </c>
      <c r="T19" s="108" t="s">
        <v>1593</v>
      </c>
      <c r="U19" s="101" t="s">
        <v>1594</v>
      </c>
    </row>
    <row r="20" spans="1:21" x14ac:dyDescent="0.25">
      <c r="A20" s="98" t="s">
        <v>1595</v>
      </c>
      <c r="B20" s="102">
        <v>9</v>
      </c>
      <c r="C20" s="243" t="s">
        <v>1596</v>
      </c>
      <c r="D20" s="243"/>
      <c r="E20" s="243"/>
      <c r="F20" s="243"/>
      <c r="G20" s="243"/>
      <c r="H20" s="112" t="s">
        <v>1597</v>
      </c>
      <c r="I20" s="112" t="s">
        <v>1598</v>
      </c>
      <c r="J20" s="103" t="s">
        <v>1599</v>
      </c>
      <c r="K20" s="275" t="s">
        <v>1600</v>
      </c>
      <c r="L20" s="276"/>
      <c r="M20" s="276"/>
      <c r="N20" s="277"/>
      <c r="O20" s="110"/>
      <c r="P20" s="118" t="s">
        <v>1601</v>
      </c>
      <c r="Q20" s="278" t="s">
        <v>1602</v>
      </c>
      <c r="R20" s="279"/>
      <c r="S20" s="280"/>
      <c r="T20" s="108" t="s">
        <v>1603</v>
      </c>
      <c r="U20" s="101" t="s">
        <v>1604</v>
      </c>
    </row>
    <row r="21" spans="1:21" x14ac:dyDescent="0.25">
      <c r="A21" s="98" t="s">
        <v>1605</v>
      </c>
      <c r="B21" s="109" t="s">
        <v>1606</v>
      </c>
      <c r="C21" s="254"/>
      <c r="D21" s="255"/>
      <c r="E21" s="256"/>
      <c r="F21" s="112" t="s">
        <v>1607</v>
      </c>
      <c r="G21" s="112" t="s">
        <v>1608</v>
      </c>
      <c r="H21" s="112" t="s">
        <v>1609</v>
      </c>
      <c r="I21" s="112" t="s">
        <v>1610</v>
      </c>
      <c r="J21" s="106" t="s">
        <v>1611</v>
      </c>
      <c r="K21" s="104">
        <v>1</v>
      </c>
      <c r="L21" s="272" t="s">
        <v>1612</v>
      </c>
      <c r="M21" s="272"/>
      <c r="N21" s="272"/>
      <c r="O21" s="112" t="s">
        <v>1613</v>
      </c>
      <c r="P21" s="106" t="s">
        <v>1614</v>
      </c>
      <c r="Q21" s="104">
        <v>1</v>
      </c>
      <c r="R21" s="259" t="s">
        <v>1615</v>
      </c>
      <c r="S21" s="259"/>
      <c r="T21" s="108" t="s">
        <v>1616</v>
      </c>
      <c r="U21" s="101" t="s">
        <v>1617</v>
      </c>
    </row>
    <row r="22" spans="1:21" x14ac:dyDescent="0.25">
      <c r="A22" s="98" t="s">
        <v>1618</v>
      </c>
      <c r="B22" s="109" t="s">
        <v>1619</v>
      </c>
      <c r="C22" s="112" t="s">
        <v>1620</v>
      </c>
      <c r="D22" s="112" t="s">
        <v>1621</v>
      </c>
      <c r="E22" s="112" t="s">
        <v>1622</v>
      </c>
      <c r="F22" s="112" t="s">
        <v>1623</v>
      </c>
      <c r="G22" s="112" t="s">
        <v>1624</v>
      </c>
      <c r="H22" s="112" t="s">
        <v>1625</v>
      </c>
      <c r="I22" s="112" t="s">
        <v>1626</v>
      </c>
      <c r="J22" s="106" t="s">
        <v>1627</v>
      </c>
      <c r="K22" s="104">
        <v>2</v>
      </c>
      <c r="L22" s="259" t="s">
        <v>1628</v>
      </c>
      <c r="M22" s="259"/>
      <c r="N22" s="112" t="s">
        <v>1629</v>
      </c>
      <c r="O22" s="112" t="s">
        <v>1630</v>
      </c>
      <c r="P22" s="106" t="s">
        <v>1631</v>
      </c>
      <c r="Q22" s="104">
        <v>2</v>
      </c>
      <c r="R22" s="243" t="s">
        <v>1632</v>
      </c>
      <c r="S22" s="243"/>
      <c r="T22" s="108" t="s">
        <v>1633</v>
      </c>
      <c r="U22" s="101" t="s">
        <v>1634</v>
      </c>
    </row>
    <row r="23" spans="1:21" ht="7.5" customHeight="1" x14ac:dyDescent="0.25">
      <c r="A23" s="98" t="s">
        <v>1635</v>
      </c>
      <c r="B23" s="119" t="s">
        <v>1636</v>
      </c>
      <c r="C23" s="120" t="s">
        <v>1637</v>
      </c>
      <c r="D23" s="120" t="s">
        <v>1638</v>
      </c>
      <c r="E23" s="120" t="s">
        <v>1639</v>
      </c>
      <c r="F23" s="115" t="s">
        <v>1640</v>
      </c>
      <c r="G23" s="115" t="s">
        <v>1641</v>
      </c>
      <c r="H23" s="120" t="s">
        <v>1642</v>
      </c>
      <c r="I23" s="120" t="s">
        <v>1643</v>
      </c>
      <c r="J23" s="120" t="s">
        <v>1644</v>
      </c>
      <c r="K23" s="120" t="s">
        <v>1645</v>
      </c>
      <c r="L23" s="120" t="s">
        <v>1646</v>
      </c>
      <c r="M23" s="120" t="s">
        <v>1647</v>
      </c>
      <c r="N23" s="120" t="s">
        <v>1648</v>
      </c>
      <c r="O23" s="120" t="s">
        <v>1649</v>
      </c>
      <c r="P23" s="120" t="s">
        <v>1650</v>
      </c>
      <c r="Q23" s="120" t="s">
        <v>1651</v>
      </c>
      <c r="R23" s="120" t="s">
        <v>1652</v>
      </c>
      <c r="S23" s="120" t="s">
        <v>1653</v>
      </c>
      <c r="T23" s="116" t="s">
        <v>1654</v>
      </c>
      <c r="U23" s="101" t="s">
        <v>1655</v>
      </c>
    </row>
    <row r="24" spans="1:21" ht="12" customHeight="1" x14ac:dyDescent="0.25">
      <c r="A24" s="98" t="s">
        <v>1656</v>
      </c>
      <c r="B24" s="241" t="s">
        <v>1657</v>
      </c>
      <c r="C24" s="242"/>
      <c r="D24" s="242"/>
      <c r="E24" s="121"/>
      <c r="F24" s="121"/>
      <c r="G24" s="121"/>
      <c r="H24" s="122" t="s">
        <v>1658</v>
      </c>
      <c r="I24" s="122"/>
      <c r="J24" s="122"/>
      <c r="K24" s="122"/>
      <c r="L24" s="123"/>
      <c r="M24" s="123"/>
      <c r="N24" s="123"/>
      <c r="O24" s="121"/>
      <c r="P24" s="273" t="s">
        <v>1659</v>
      </c>
      <c r="Q24" s="273"/>
      <c r="R24" s="273"/>
      <c r="S24" s="273"/>
      <c r="T24" s="100" t="s">
        <v>1660</v>
      </c>
      <c r="U24" s="101" t="s">
        <v>1661</v>
      </c>
    </row>
    <row r="25" spans="1:21" ht="12" customHeight="1" x14ac:dyDescent="0.25">
      <c r="A25" s="98" t="s">
        <v>1662</v>
      </c>
      <c r="B25" s="124" t="s">
        <v>1663</v>
      </c>
      <c r="C25" s="125"/>
      <c r="D25" s="125"/>
      <c r="E25" s="126"/>
      <c r="F25" s="126"/>
      <c r="G25" s="126"/>
      <c r="H25" s="267" t="s">
        <v>1664</v>
      </c>
      <c r="I25" s="268"/>
      <c r="J25" s="268"/>
      <c r="K25" s="268"/>
      <c r="L25" s="268"/>
      <c r="M25" s="269"/>
      <c r="N25" s="107" t="s">
        <v>1665</v>
      </c>
      <c r="O25" s="267" t="s">
        <v>1666</v>
      </c>
      <c r="P25" s="268"/>
      <c r="Q25" s="268"/>
      <c r="R25" s="268"/>
      <c r="S25" s="269"/>
      <c r="T25" s="127" t="s">
        <v>1667</v>
      </c>
      <c r="U25" s="101" t="s">
        <v>1668</v>
      </c>
    </row>
    <row r="26" spans="1:21" ht="12" customHeight="1" x14ac:dyDescent="0.25">
      <c r="A26" s="98" t="s">
        <v>1669</v>
      </c>
      <c r="B26" s="109" t="s">
        <v>1670</v>
      </c>
      <c r="C26" s="103" t="s">
        <v>1671</v>
      </c>
      <c r="D26" s="103" t="s">
        <v>1672</v>
      </c>
      <c r="E26" s="103" t="s">
        <v>1673</v>
      </c>
      <c r="F26" s="103" t="s">
        <v>1674</v>
      </c>
      <c r="G26" s="103" t="s">
        <v>1675</v>
      </c>
      <c r="H26" s="104" t="s">
        <v>1676</v>
      </c>
      <c r="I26" s="104" t="s">
        <v>1677</v>
      </c>
      <c r="J26" s="104" t="s">
        <v>1678</v>
      </c>
      <c r="K26" s="104" t="s">
        <v>1679</v>
      </c>
      <c r="L26" s="107" t="s">
        <v>1680</v>
      </c>
      <c r="M26" s="103" t="s">
        <v>1681</v>
      </c>
      <c r="N26" s="104" t="s">
        <v>1682</v>
      </c>
      <c r="O26" s="104" t="s">
        <v>1683</v>
      </c>
      <c r="P26" s="104" t="s">
        <v>1684</v>
      </c>
      <c r="Q26" s="104" t="s">
        <v>1685</v>
      </c>
      <c r="R26" s="104" t="s">
        <v>1686</v>
      </c>
      <c r="S26" s="104" t="s">
        <v>1687</v>
      </c>
      <c r="T26" s="108" t="s">
        <v>1688</v>
      </c>
      <c r="U26" s="101" t="s">
        <v>1689</v>
      </c>
    </row>
    <row r="27" spans="1:21" ht="12" customHeight="1" x14ac:dyDescent="0.25">
      <c r="A27" s="98" t="s">
        <v>1690</v>
      </c>
      <c r="B27" s="266" t="s">
        <v>1691</v>
      </c>
      <c r="C27" s="243"/>
      <c r="D27" s="243"/>
      <c r="E27" s="243"/>
      <c r="F27" s="243"/>
      <c r="G27" s="244"/>
      <c r="H27" s="267" t="s">
        <v>1692</v>
      </c>
      <c r="I27" s="268"/>
      <c r="J27" s="268"/>
      <c r="K27" s="268"/>
      <c r="L27" s="268"/>
      <c r="M27" s="269"/>
      <c r="N27" s="107" t="s">
        <v>1693</v>
      </c>
      <c r="O27" s="267" t="s">
        <v>1694</v>
      </c>
      <c r="P27" s="268"/>
      <c r="Q27" s="268"/>
      <c r="R27" s="268"/>
      <c r="S27" s="269"/>
      <c r="T27" s="127" t="s">
        <v>1695</v>
      </c>
      <c r="U27" s="101" t="s">
        <v>1696</v>
      </c>
    </row>
    <row r="28" spans="1:21" ht="12" customHeight="1" x14ac:dyDescent="0.25">
      <c r="A28" s="98" t="s">
        <v>1697</v>
      </c>
      <c r="B28" s="128" t="s">
        <v>1698</v>
      </c>
      <c r="C28" s="103" t="s">
        <v>1699</v>
      </c>
      <c r="D28" s="103" t="s">
        <v>1700</v>
      </c>
      <c r="E28" s="103" t="s">
        <v>1701</v>
      </c>
      <c r="F28" s="103" t="s">
        <v>1702</v>
      </c>
      <c r="G28" s="103" t="s">
        <v>1703</v>
      </c>
      <c r="H28" s="104" t="s">
        <v>1704</v>
      </c>
      <c r="I28" s="104" t="s">
        <v>1705</v>
      </c>
      <c r="J28" s="104" t="s">
        <v>1706</v>
      </c>
      <c r="K28" s="104" t="s">
        <v>1707</v>
      </c>
      <c r="L28" s="107" t="s">
        <v>1708</v>
      </c>
      <c r="M28" s="107" t="s">
        <v>1709</v>
      </c>
      <c r="N28" s="104" t="s">
        <v>1710</v>
      </c>
      <c r="O28" s="104" t="s">
        <v>1711</v>
      </c>
      <c r="P28" s="104" t="s">
        <v>1712</v>
      </c>
      <c r="Q28" s="104" t="s">
        <v>1713</v>
      </c>
      <c r="R28" s="104" t="s">
        <v>1714</v>
      </c>
      <c r="S28" s="104" t="s">
        <v>1715</v>
      </c>
      <c r="T28" s="108" t="s">
        <v>1716</v>
      </c>
      <c r="U28" s="101" t="s">
        <v>1717</v>
      </c>
    </row>
    <row r="29" spans="1:21" ht="12" customHeight="1" x14ac:dyDescent="0.25">
      <c r="A29" s="98" t="s">
        <v>1718</v>
      </c>
      <c r="B29" s="266" t="s">
        <v>1719</v>
      </c>
      <c r="C29" s="243"/>
      <c r="D29" s="243"/>
      <c r="E29" s="243"/>
      <c r="F29" s="243"/>
      <c r="G29" s="244"/>
      <c r="H29" s="267" t="s">
        <v>1720</v>
      </c>
      <c r="I29" s="268"/>
      <c r="J29" s="268"/>
      <c r="K29" s="268"/>
      <c r="L29" s="268"/>
      <c r="M29" s="269"/>
      <c r="N29" s="107" t="s">
        <v>1721</v>
      </c>
      <c r="O29" s="267" t="s">
        <v>1722</v>
      </c>
      <c r="P29" s="268"/>
      <c r="Q29" s="268"/>
      <c r="R29" s="268"/>
      <c r="S29" s="269"/>
      <c r="T29" s="129" t="s">
        <v>1723</v>
      </c>
      <c r="U29" s="101" t="s">
        <v>1724</v>
      </c>
    </row>
    <row r="30" spans="1:21" ht="12" customHeight="1" x14ac:dyDescent="0.25">
      <c r="A30" s="98" t="s">
        <v>1725</v>
      </c>
      <c r="B30" s="109" t="s">
        <v>1726</v>
      </c>
      <c r="C30" s="103" t="s">
        <v>1727</v>
      </c>
      <c r="D30" s="103" t="s">
        <v>1728</v>
      </c>
      <c r="E30" s="103" t="s">
        <v>1729</v>
      </c>
      <c r="F30" s="103" t="s">
        <v>1730</v>
      </c>
      <c r="G30" s="103" t="s">
        <v>1731</v>
      </c>
      <c r="H30" s="104" t="s">
        <v>1732</v>
      </c>
      <c r="I30" s="104" t="s">
        <v>1733</v>
      </c>
      <c r="J30" s="104" t="s">
        <v>1734</v>
      </c>
      <c r="K30" s="104" t="s">
        <v>1735</v>
      </c>
      <c r="L30" s="107" t="s">
        <v>1736</v>
      </c>
      <c r="M30" s="103" t="s">
        <v>1737</v>
      </c>
      <c r="N30" s="104" t="s">
        <v>1738</v>
      </c>
      <c r="O30" s="104" t="s">
        <v>1739</v>
      </c>
      <c r="P30" s="104" t="s">
        <v>1740</v>
      </c>
      <c r="Q30" s="104" t="s">
        <v>1741</v>
      </c>
      <c r="R30" s="104" t="s">
        <v>1742</v>
      </c>
      <c r="S30" s="104" t="s">
        <v>1743</v>
      </c>
      <c r="T30" s="108" t="s">
        <v>1744</v>
      </c>
      <c r="U30" s="101" t="s">
        <v>1745</v>
      </c>
    </row>
    <row r="31" spans="1:21" ht="12" customHeight="1" x14ac:dyDescent="0.25">
      <c r="A31" s="98" t="s">
        <v>1746</v>
      </c>
      <c r="B31" s="266" t="s">
        <v>1747</v>
      </c>
      <c r="C31" s="243"/>
      <c r="D31" s="243"/>
      <c r="E31" s="243"/>
      <c r="F31" s="243"/>
      <c r="G31" s="244"/>
      <c r="H31" s="267" t="s">
        <v>1748</v>
      </c>
      <c r="I31" s="268"/>
      <c r="J31" s="268"/>
      <c r="K31" s="268"/>
      <c r="L31" s="268"/>
      <c r="M31" s="269"/>
      <c r="N31" s="107" t="s">
        <v>1749</v>
      </c>
      <c r="O31" s="267" t="s">
        <v>1750</v>
      </c>
      <c r="P31" s="268"/>
      <c r="Q31" s="268"/>
      <c r="R31" s="268"/>
      <c r="S31" s="269"/>
      <c r="T31" s="127" t="s">
        <v>1751</v>
      </c>
      <c r="U31" s="101" t="s">
        <v>1752</v>
      </c>
    </row>
    <row r="32" spans="1:21" ht="6" customHeight="1" x14ac:dyDescent="0.25">
      <c r="A32" s="98" t="s">
        <v>1753</v>
      </c>
      <c r="B32" s="119" t="s">
        <v>1754</v>
      </c>
      <c r="C32" s="120" t="s">
        <v>1755</v>
      </c>
      <c r="D32" s="120" t="s">
        <v>1756</v>
      </c>
      <c r="E32" s="115" t="s">
        <v>1757</v>
      </c>
      <c r="F32" s="120" t="s">
        <v>1758</v>
      </c>
      <c r="G32" s="120" t="s">
        <v>1759</v>
      </c>
      <c r="H32" s="120" t="s">
        <v>1760</v>
      </c>
      <c r="I32" s="120" t="s">
        <v>1761</v>
      </c>
      <c r="J32" s="120" t="s">
        <v>1762</v>
      </c>
      <c r="K32" s="120" t="s">
        <v>1763</v>
      </c>
      <c r="L32" s="120" t="s">
        <v>1764</v>
      </c>
      <c r="M32" s="120" t="s">
        <v>1765</v>
      </c>
      <c r="N32" s="115" t="s">
        <v>1766</v>
      </c>
      <c r="O32" s="120" t="s">
        <v>1767</v>
      </c>
      <c r="P32" s="130" t="s">
        <v>1768</v>
      </c>
      <c r="Q32" s="130" t="s">
        <v>1769</v>
      </c>
      <c r="R32" s="120" t="s">
        <v>1770</v>
      </c>
      <c r="S32" s="120" t="s">
        <v>1771</v>
      </c>
      <c r="T32" s="131" t="s">
        <v>1772</v>
      </c>
      <c r="U32" s="101" t="s">
        <v>1773</v>
      </c>
    </row>
    <row r="33" spans="1:21" ht="12" customHeight="1" x14ac:dyDescent="0.25">
      <c r="A33" s="98" t="s">
        <v>1774</v>
      </c>
      <c r="B33" s="270" t="s">
        <v>1775</v>
      </c>
      <c r="C33" s="271"/>
      <c r="D33" s="271"/>
      <c r="E33" s="271"/>
      <c r="F33" s="271"/>
      <c r="G33" s="271"/>
      <c r="H33" s="117" t="s">
        <v>1776</v>
      </c>
      <c r="I33" s="117" t="s">
        <v>1777</v>
      </c>
      <c r="J33" s="117" t="s">
        <v>1778</v>
      </c>
      <c r="K33" s="117" t="s">
        <v>1779</v>
      </c>
      <c r="L33" s="117" t="s">
        <v>1780</v>
      </c>
      <c r="M33" s="117" t="s">
        <v>1781</v>
      </c>
      <c r="N33" s="117" t="s">
        <v>1782</v>
      </c>
      <c r="O33" s="117" t="s">
        <v>1783</v>
      </c>
      <c r="P33" s="117" t="s">
        <v>1784</v>
      </c>
      <c r="Q33" s="117" t="s">
        <v>1785</v>
      </c>
      <c r="R33" s="117" t="s">
        <v>1786</v>
      </c>
      <c r="S33" s="117" t="s">
        <v>1787</v>
      </c>
      <c r="T33" s="132" t="s">
        <v>1788</v>
      </c>
      <c r="U33" s="101" t="s">
        <v>1789</v>
      </c>
    </row>
    <row r="34" spans="1:21" ht="12" customHeight="1" x14ac:dyDescent="0.25">
      <c r="A34" s="98" t="s">
        <v>1790</v>
      </c>
      <c r="B34" s="102">
        <v>1</v>
      </c>
      <c r="C34" s="259" t="s">
        <v>1791</v>
      </c>
      <c r="D34" s="259"/>
      <c r="E34" s="259"/>
      <c r="F34" s="112" t="s">
        <v>1792</v>
      </c>
      <c r="G34" s="112" t="s">
        <v>1793</v>
      </c>
      <c r="H34" s="112" t="s">
        <v>1794</v>
      </c>
      <c r="I34" s="112" t="s">
        <v>1795</v>
      </c>
      <c r="J34" s="259" t="s">
        <v>1796</v>
      </c>
      <c r="K34" s="259"/>
      <c r="L34" s="259"/>
      <c r="M34" s="112" t="s">
        <v>1797</v>
      </c>
      <c r="N34" s="112" t="s">
        <v>1798</v>
      </c>
      <c r="O34" s="112" t="s">
        <v>1799</v>
      </c>
      <c r="P34" s="112" t="s">
        <v>1800</v>
      </c>
      <c r="Q34" s="112" t="s">
        <v>1801</v>
      </c>
      <c r="R34" s="112" t="s">
        <v>1802</v>
      </c>
      <c r="S34" s="112" t="s">
        <v>1803</v>
      </c>
      <c r="T34" s="133" t="s">
        <v>1804</v>
      </c>
      <c r="U34" s="101" t="s">
        <v>1805</v>
      </c>
    </row>
    <row r="35" spans="1:21" ht="12" customHeight="1" x14ac:dyDescent="0.25">
      <c r="A35" s="98" t="s">
        <v>1806</v>
      </c>
      <c r="B35" s="109" t="s">
        <v>1807</v>
      </c>
      <c r="C35" s="261" t="s">
        <v>1808</v>
      </c>
      <c r="D35" s="262"/>
      <c r="E35" s="263"/>
      <c r="F35" s="112" t="s">
        <v>1809</v>
      </c>
      <c r="G35" s="112" t="s">
        <v>1810</v>
      </c>
      <c r="H35" s="112" t="s">
        <v>1811</v>
      </c>
      <c r="I35" s="112" t="s">
        <v>1812</v>
      </c>
      <c r="J35" s="257" t="s">
        <v>1813</v>
      </c>
      <c r="K35" s="257"/>
      <c r="L35" s="257"/>
      <c r="M35" s="257"/>
      <c r="N35" s="257"/>
      <c r="O35" s="257"/>
      <c r="P35" s="257"/>
      <c r="Q35" s="257"/>
      <c r="R35" s="257"/>
      <c r="S35" s="257"/>
      <c r="T35" s="258"/>
      <c r="U35" s="101" t="s">
        <v>1814</v>
      </c>
    </row>
    <row r="36" spans="1:21" ht="12" customHeight="1" x14ac:dyDescent="0.25">
      <c r="A36" s="98" t="s">
        <v>1815</v>
      </c>
      <c r="B36" s="109" t="s">
        <v>1816</v>
      </c>
      <c r="C36" s="112" t="s">
        <v>1817</v>
      </c>
      <c r="D36" s="112" t="s">
        <v>1818</v>
      </c>
      <c r="E36" s="112" t="s">
        <v>1819</v>
      </c>
      <c r="F36" s="112" t="s">
        <v>1820</v>
      </c>
      <c r="G36" s="112" t="s">
        <v>1821</v>
      </c>
      <c r="H36" s="112" t="s">
        <v>1822</v>
      </c>
      <c r="I36" s="112" t="s">
        <v>1823</v>
      </c>
      <c r="J36" s="259" t="s">
        <v>1824</v>
      </c>
      <c r="K36" s="259"/>
      <c r="L36" s="259"/>
      <c r="M36" s="259"/>
      <c r="N36" s="112" t="s">
        <v>1825</v>
      </c>
      <c r="O36" s="112" t="s">
        <v>1826</v>
      </c>
      <c r="P36" s="112" t="s">
        <v>1827</v>
      </c>
      <c r="Q36" s="112" t="s">
        <v>1828</v>
      </c>
      <c r="R36" s="112" t="s">
        <v>1829</v>
      </c>
      <c r="S36" s="112" t="s">
        <v>1830</v>
      </c>
      <c r="T36" s="133" t="s">
        <v>1831</v>
      </c>
      <c r="U36" s="101" t="s">
        <v>1832</v>
      </c>
    </row>
    <row r="37" spans="1:21" ht="12" customHeight="1" x14ac:dyDescent="0.25">
      <c r="A37" s="98" t="s">
        <v>1833</v>
      </c>
      <c r="B37" s="109" t="s">
        <v>1834</v>
      </c>
      <c r="C37" s="112" t="s">
        <v>1835</v>
      </c>
      <c r="D37" s="112" t="s">
        <v>1836</v>
      </c>
      <c r="E37" s="112" t="s">
        <v>1837</v>
      </c>
      <c r="F37" s="112" t="s">
        <v>1838</v>
      </c>
      <c r="G37" s="112" t="s">
        <v>1839</v>
      </c>
      <c r="H37" s="112" t="s">
        <v>1840</v>
      </c>
      <c r="I37" s="112" t="s">
        <v>1841</v>
      </c>
      <c r="J37" s="245" t="s">
        <v>1842</v>
      </c>
      <c r="K37" s="245"/>
      <c r="L37" s="245"/>
      <c r="M37" s="245"/>
      <c r="N37" s="245"/>
      <c r="O37" s="245"/>
      <c r="P37" s="245"/>
      <c r="Q37" s="245"/>
      <c r="R37" s="245"/>
      <c r="S37" s="245"/>
      <c r="T37" s="246"/>
      <c r="U37" s="101" t="s">
        <v>1843</v>
      </c>
    </row>
    <row r="38" spans="1:21" ht="6" customHeight="1" x14ac:dyDescent="0.25">
      <c r="A38" s="98" t="s">
        <v>1844</v>
      </c>
      <c r="B38" s="119" t="s">
        <v>1845</v>
      </c>
      <c r="C38" s="120" t="s">
        <v>1846</v>
      </c>
      <c r="D38" s="120" t="s">
        <v>1847</v>
      </c>
      <c r="E38" s="120" t="s">
        <v>1848</v>
      </c>
      <c r="F38" s="120" t="s">
        <v>1849</v>
      </c>
      <c r="G38" s="120" t="s">
        <v>1850</v>
      </c>
      <c r="H38" s="120" t="s">
        <v>1851</v>
      </c>
      <c r="I38" s="120" t="s">
        <v>1852</v>
      </c>
      <c r="J38" s="120" t="s">
        <v>1853</v>
      </c>
      <c r="K38" s="120" t="s">
        <v>1854</v>
      </c>
      <c r="L38" s="120" t="s">
        <v>1855</v>
      </c>
      <c r="M38" s="120" t="s">
        <v>1856</v>
      </c>
      <c r="N38" s="120" t="s">
        <v>1857</v>
      </c>
      <c r="O38" s="120" t="s">
        <v>1858</v>
      </c>
      <c r="P38" s="120" t="s">
        <v>1859</v>
      </c>
      <c r="Q38" s="120" t="s">
        <v>1860</v>
      </c>
      <c r="R38" s="120" t="s">
        <v>1861</v>
      </c>
      <c r="S38" s="120" t="s">
        <v>1862</v>
      </c>
      <c r="T38" s="131" t="s">
        <v>1863</v>
      </c>
      <c r="U38" s="101" t="s">
        <v>1864</v>
      </c>
    </row>
    <row r="39" spans="1:21" ht="12" customHeight="1" x14ac:dyDescent="0.25">
      <c r="A39" s="98" t="s">
        <v>1865</v>
      </c>
      <c r="B39" s="241" t="s">
        <v>1866</v>
      </c>
      <c r="C39" s="242"/>
      <c r="D39" s="242"/>
      <c r="E39" s="242"/>
      <c r="F39" s="242"/>
      <c r="G39" s="242"/>
      <c r="H39" s="242"/>
      <c r="I39" s="242"/>
      <c r="J39" s="242"/>
      <c r="K39" s="242"/>
      <c r="L39" s="99" t="s">
        <v>1867</v>
      </c>
      <c r="M39" s="99" t="s">
        <v>1868</v>
      </c>
      <c r="N39" s="99" t="s">
        <v>1869</v>
      </c>
      <c r="O39" s="99" t="s">
        <v>1870</v>
      </c>
      <c r="P39" s="99" t="s">
        <v>1871</v>
      </c>
      <c r="Q39" s="99" t="s">
        <v>1872</v>
      </c>
      <c r="R39" s="99" t="s">
        <v>1873</v>
      </c>
      <c r="S39" s="99" t="s">
        <v>1874</v>
      </c>
      <c r="T39" s="134" t="s">
        <v>1875</v>
      </c>
      <c r="U39" s="101" t="s">
        <v>1876</v>
      </c>
    </row>
    <row r="40" spans="1:21" ht="12" customHeight="1" x14ac:dyDescent="0.25">
      <c r="A40" s="98" t="s">
        <v>1877</v>
      </c>
      <c r="B40" s="102">
        <v>1</v>
      </c>
      <c r="C40" s="259" t="s">
        <v>1878</v>
      </c>
      <c r="D40" s="259"/>
      <c r="E40" s="112" t="s">
        <v>1879</v>
      </c>
      <c r="F40" s="112" t="s">
        <v>1880</v>
      </c>
      <c r="G40" s="259" t="s">
        <v>1881</v>
      </c>
      <c r="H40" s="259"/>
      <c r="I40" s="112" t="s">
        <v>1882</v>
      </c>
      <c r="J40" s="112" t="s">
        <v>1883</v>
      </c>
      <c r="K40" s="259" t="s">
        <v>1884</v>
      </c>
      <c r="L40" s="259"/>
      <c r="M40" s="112" t="s">
        <v>1885</v>
      </c>
      <c r="N40" s="259" t="s">
        <v>1886</v>
      </c>
      <c r="O40" s="259"/>
      <c r="P40" s="104">
        <v>2</v>
      </c>
      <c r="Q40" s="259" t="s">
        <v>1887</v>
      </c>
      <c r="R40" s="259"/>
      <c r="S40" s="259"/>
      <c r="T40" s="265"/>
      <c r="U40" s="101" t="s">
        <v>1888</v>
      </c>
    </row>
    <row r="41" spans="1:21" ht="12" customHeight="1" x14ac:dyDescent="0.25">
      <c r="A41" s="98" t="s">
        <v>1889</v>
      </c>
      <c r="B41" s="102" t="s">
        <v>1890</v>
      </c>
      <c r="C41" s="261" t="s">
        <v>1891</v>
      </c>
      <c r="D41" s="262"/>
      <c r="E41" s="263"/>
      <c r="F41" s="112" t="s">
        <v>1892</v>
      </c>
      <c r="G41" s="257" t="s">
        <v>1893</v>
      </c>
      <c r="H41" s="257"/>
      <c r="I41" s="257"/>
      <c r="J41" s="112" t="s">
        <v>1894</v>
      </c>
      <c r="K41" s="264" t="s">
        <v>1895</v>
      </c>
      <c r="L41" s="264"/>
      <c r="M41" s="112" t="s">
        <v>1896</v>
      </c>
      <c r="N41" s="257" t="s">
        <v>1897</v>
      </c>
      <c r="O41" s="257"/>
      <c r="P41" s="110"/>
      <c r="Q41" s="135" t="s">
        <v>1898</v>
      </c>
      <c r="R41" s="136" t="s">
        <v>1899</v>
      </c>
      <c r="S41" s="112" t="s">
        <v>1900</v>
      </c>
      <c r="T41" s="133" t="s">
        <v>1901</v>
      </c>
      <c r="U41" s="101" t="s">
        <v>1902</v>
      </c>
    </row>
    <row r="42" spans="1:21" ht="6" customHeight="1" x14ac:dyDescent="0.25">
      <c r="A42" s="98" t="s">
        <v>1903</v>
      </c>
      <c r="B42" s="119" t="s">
        <v>1904</v>
      </c>
      <c r="C42" s="120" t="s">
        <v>1905</v>
      </c>
      <c r="D42" s="120" t="s">
        <v>1906</v>
      </c>
      <c r="E42" s="120" t="s">
        <v>1907</v>
      </c>
      <c r="F42" s="120" t="s">
        <v>1908</v>
      </c>
      <c r="G42" s="120" t="s">
        <v>1909</v>
      </c>
      <c r="H42" s="120" t="s">
        <v>1910</v>
      </c>
      <c r="I42" s="120" t="s">
        <v>1911</v>
      </c>
      <c r="J42" s="120" t="s">
        <v>1912</v>
      </c>
      <c r="K42" s="120" t="s">
        <v>1913</v>
      </c>
      <c r="L42" s="120" t="s">
        <v>1914</v>
      </c>
      <c r="M42" s="120" t="s">
        <v>1915</v>
      </c>
      <c r="N42" s="120" t="s">
        <v>1916</v>
      </c>
      <c r="O42" s="120" t="s">
        <v>1917</v>
      </c>
      <c r="P42" s="120" t="s">
        <v>1918</v>
      </c>
      <c r="Q42" s="120" t="s">
        <v>1919</v>
      </c>
      <c r="R42" s="120" t="s">
        <v>1920</v>
      </c>
      <c r="S42" s="120" t="s">
        <v>1921</v>
      </c>
      <c r="T42" s="131" t="s">
        <v>1922</v>
      </c>
      <c r="U42" s="101" t="s">
        <v>1923</v>
      </c>
    </row>
    <row r="43" spans="1:21" ht="12" customHeight="1" x14ac:dyDescent="0.25">
      <c r="A43" s="98" t="s">
        <v>1924</v>
      </c>
      <c r="B43" s="241" t="s">
        <v>1925</v>
      </c>
      <c r="C43" s="242"/>
      <c r="D43" s="242"/>
      <c r="E43" s="242"/>
      <c r="F43" s="242"/>
      <c r="G43" s="242"/>
      <c r="H43" s="242"/>
      <c r="I43" s="99" t="s">
        <v>1926</v>
      </c>
      <c r="J43" s="99" t="s">
        <v>1927</v>
      </c>
      <c r="K43" s="99" t="s">
        <v>1928</v>
      </c>
      <c r="L43" s="99" t="s">
        <v>1929</v>
      </c>
      <c r="M43" s="99" t="s">
        <v>1930</v>
      </c>
      <c r="N43" s="99" t="s">
        <v>1931</v>
      </c>
      <c r="O43" s="99" t="s">
        <v>1932</v>
      </c>
      <c r="P43" s="99" t="s">
        <v>1933</v>
      </c>
      <c r="Q43" s="99" t="s">
        <v>1934</v>
      </c>
      <c r="R43" s="99" t="s">
        <v>1935</v>
      </c>
      <c r="S43" s="99" t="s">
        <v>1936</v>
      </c>
      <c r="T43" s="100" t="s">
        <v>1937</v>
      </c>
      <c r="U43" s="101" t="s">
        <v>1938</v>
      </c>
    </row>
    <row r="44" spans="1:21" ht="12" customHeight="1" x14ac:dyDescent="0.25">
      <c r="A44" s="98" t="s">
        <v>1939</v>
      </c>
      <c r="B44" s="102">
        <v>1</v>
      </c>
      <c r="C44" s="259" t="s">
        <v>1940</v>
      </c>
      <c r="D44" s="259"/>
      <c r="E44" s="259"/>
      <c r="F44" s="103" t="s">
        <v>1941</v>
      </c>
      <c r="G44" s="103" t="s">
        <v>1942</v>
      </c>
      <c r="H44" s="112" t="s">
        <v>1943</v>
      </c>
      <c r="I44" s="112" t="s">
        <v>1944</v>
      </c>
      <c r="J44" s="112" t="s">
        <v>1945</v>
      </c>
      <c r="K44" s="112" t="s">
        <v>1946</v>
      </c>
      <c r="L44" s="259" t="s">
        <v>1947</v>
      </c>
      <c r="M44" s="259"/>
      <c r="N44" s="112" t="s">
        <v>1948</v>
      </c>
      <c r="O44" s="112" t="s">
        <v>1949</v>
      </c>
      <c r="P44" s="112" t="s">
        <v>1950</v>
      </c>
      <c r="Q44" s="103" t="s">
        <v>1951</v>
      </c>
      <c r="R44" s="103" t="s">
        <v>1952</v>
      </c>
      <c r="S44" s="103" t="s">
        <v>1953</v>
      </c>
      <c r="T44" s="108" t="s">
        <v>1954</v>
      </c>
      <c r="U44" s="101" t="s">
        <v>1955</v>
      </c>
    </row>
    <row r="45" spans="1:21" ht="12" customHeight="1" x14ac:dyDescent="0.25">
      <c r="A45" s="98" t="s">
        <v>1956</v>
      </c>
      <c r="B45" s="109" t="s">
        <v>1957</v>
      </c>
      <c r="C45" s="254"/>
      <c r="D45" s="255"/>
      <c r="E45" s="256"/>
      <c r="F45" s="103" t="s">
        <v>1958</v>
      </c>
      <c r="G45" s="103" t="s">
        <v>1959</v>
      </c>
      <c r="H45" s="112" t="s">
        <v>1960</v>
      </c>
      <c r="I45" s="112" t="s">
        <v>1961</v>
      </c>
      <c r="J45" s="112" t="s">
        <v>1962</v>
      </c>
      <c r="K45" s="112" t="s">
        <v>1963</v>
      </c>
      <c r="L45" s="257"/>
      <c r="M45" s="257"/>
      <c r="N45" s="257"/>
      <c r="O45" s="257"/>
      <c r="P45" s="257"/>
      <c r="Q45" s="257"/>
      <c r="R45" s="257"/>
      <c r="S45" s="257"/>
      <c r="T45" s="258"/>
      <c r="U45" s="101" t="s">
        <v>1964</v>
      </c>
    </row>
    <row r="46" spans="1:21" ht="12" customHeight="1" x14ac:dyDescent="0.25">
      <c r="A46" s="98" t="s">
        <v>1965</v>
      </c>
      <c r="B46" s="109" t="s">
        <v>1966</v>
      </c>
      <c r="C46" s="103" t="s">
        <v>1967</v>
      </c>
      <c r="D46" s="103" t="s">
        <v>1968</v>
      </c>
      <c r="E46" s="103" t="s">
        <v>1969</v>
      </c>
      <c r="F46" s="103" t="s">
        <v>1970</v>
      </c>
      <c r="G46" s="103" t="s">
        <v>1971</v>
      </c>
      <c r="H46" s="112" t="s">
        <v>1972</v>
      </c>
      <c r="I46" s="112" t="s">
        <v>1973</v>
      </c>
      <c r="J46" s="112" t="s">
        <v>1974</v>
      </c>
      <c r="K46" s="112" t="s">
        <v>1975</v>
      </c>
      <c r="L46" s="259" t="s">
        <v>1976</v>
      </c>
      <c r="M46" s="259"/>
      <c r="N46" s="259"/>
      <c r="O46" s="259"/>
      <c r="P46" s="112" t="s">
        <v>1977</v>
      </c>
      <c r="Q46" s="103" t="s">
        <v>1978</v>
      </c>
      <c r="R46" s="103" t="s">
        <v>1979</v>
      </c>
      <c r="S46" s="103" t="s">
        <v>1980</v>
      </c>
      <c r="T46" s="108" t="s">
        <v>1981</v>
      </c>
      <c r="U46" s="101" t="s">
        <v>1982</v>
      </c>
    </row>
    <row r="47" spans="1:21" ht="12" customHeight="1" x14ac:dyDescent="0.25">
      <c r="A47" s="98" t="s">
        <v>1983</v>
      </c>
      <c r="B47" s="109" t="s">
        <v>1984</v>
      </c>
      <c r="C47" s="103" t="s">
        <v>1985</v>
      </c>
      <c r="D47" s="103" t="s">
        <v>1986</v>
      </c>
      <c r="E47" s="103" t="s">
        <v>1987</v>
      </c>
      <c r="F47" s="103" t="s">
        <v>1988</v>
      </c>
      <c r="G47" s="103" t="s">
        <v>1989</v>
      </c>
      <c r="H47" s="112" t="s">
        <v>1990</v>
      </c>
      <c r="I47" s="112" t="s">
        <v>1991</v>
      </c>
      <c r="J47" s="112" t="s">
        <v>1992</v>
      </c>
      <c r="K47" s="112" t="s">
        <v>1993</v>
      </c>
      <c r="L47" s="245" t="s">
        <v>1994</v>
      </c>
      <c r="M47" s="245"/>
      <c r="N47" s="245"/>
      <c r="O47" s="245"/>
      <c r="P47" s="245"/>
      <c r="Q47" s="245"/>
      <c r="R47" s="245"/>
      <c r="S47" s="245"/>
      <c r="T47" s="246"/>
      <c r="U47" s="101" t="s">
        <v>1995</v>
      </c>
    </row>
    <row r="48" spans="1:21" ht="12" customHeight="1" x14ac:dyDescent="0.25">
      <c r="A48" s="98" t="s">
        <v>1996</v>
      </c>
      <c r="B48" s="260" t="s">
        <v>1997</v>
      </c>
      <c r="C48" s="259"/>
      <c r="D48" s="259"/>
      <c r="E48" s="259"/>
      <c r="F48" s="103" t="s">
        <v>1998</v>
      </c>
      <c r="G48" s="103" t="s">
        <v>1999</v>
      </c>
      <c r="H48" s="103" t="s">
        <v>2000</v>
      </c>
      <c r="I48" s="103" t="s">
        <v>2001</v>
      </c>
      <c r="J48" s="103" t="s">
        <v>2002</v>
      </c>
      <c r="K48" s="103" t="s">
        <v>2003</v>
      </c>
      <c r="L48" s="107" t="s">
        <v>2004</v>
      </c>
      <c r="M48" s="107" t="s">
        <v>2005</v>
      </c>
      <c r="N48" s="103" t="s">
        <v>2006</v>
      </c>
      <c r="O48" s="112" t="s">
        <v>2007</v>
      </c>
      <c r="P48" s="103" t="s">
        <v>2008</v>
      </c>
      <c r="Q48" s="103" t="s">
        <v>2009</v>
      </c>
      <c r="R48" s="103" t="s">
        <v>2010</v>
      </c>
      <c r="S48" s="103" t="s">
        <v>2011</v>
      </c>
      <c r="T48" s="108" t="s">
        <v>2012</v>
      </c>
      <c r="U48" s="101" t="s">
        <v>2013</v>
      </c>
    </row>
    <row r="49" spans="1:21" ht="12" customHeight="1" x14ac:dyDescent="0.25">
      <c r="A49" s="98" t="s">
        <v>2014</v>
      </c>
      <c r="B49" s="137" t="s">
        <v>2015</v>
      </c>
      <c r="C49" s="245"/>
      <c r="D49" s="245"/>
      <c r="E49" s="245"/>
      <c r="F49" s="245"/>
      <c r="G49" s="245"/>
      <c r="H49" s="245"/>
      <c r="I49" s="245"/>
      <c r="J49" s="245"/>
      <c r="K49" s="103" t="s">
        <v>2016</v>
      </c>
      <c r="L49" s="103" t="s">
        <v>2017</v>
      </c>
      <c r="M49" s="103" t="s">
        <v>2018</v>
      </c>
      <c r="N49" s="103" t="s">
        <v>2019</v>
      </c>
      <c r="O49" s="103" t="s">
        <v>2020</v>
      </c>
      <c r="P49" s="103" t="s">
        <v>2021</v>
      </c>
      <c r="Q49" s="103" t="s">
        <v>2022</v>
      </c>
      <c r="R49" s="103" t="s">
        <v>2023</v>
      </c>
      <c r="S49" s="103" t="s">
        <v>2024</v>
      </c>
      <c r="T49" s="138" t="s">
        <v>2025</v>
      </c>
      <c r="U49" s="101" t="s">
        <v>2026</v>
      </c>
    </row>
    <row r="50" spans="1:21" ht="12" customHeight="1" x14ac:dyDescent="0.25">
      <c r="A50" s="98" t="s">
        <v>2027</v>
      </c>
      <c r="B50" s="248" t="s">
        <v>2028</v>
      </c>
      <c r="C50" s="249"/>
      <c r="D50" s="250"/>
      <c r="E50" s="250"/>
      <c r="F50" s="250"/>
      <c r="G50" s="249" t="s">
        <v>2029</v>
      </c>
      <c r="H50" s="249"/>
      <c r="I50" s="249" t="s">
        <v>2030</v>
      </c>
      <c r="J50" s="249"/>
      <c r="K50" s="139"/>
      <c r="L50" s="103" t="s">
        <v>2031</v>
      </c>
      <c r="M50" s="103" t="s">
        <v>2032</v>
      </c>
      <c r="N50" s="103" t="s">
        <v>2033</v>
      </c>
      <c r="O50" s="103"/>
      <c r="P50" s="115" t="s">
        <v>2034</v>
      </c>
      <c r="Q50" s="115" t="s">
        <v>2035</v>
      </c>
      <c r="R50" s="115" t="s">
        <v>2036</v>
      </c>
      <c r="S50" s="115" t="s">
        <v>2037</v>
      </c>
      <c r="T50" s="116" t="s">
        <v>2038</v>
      </c>
      <c r="U50" s="101" t="s">
        <v>2039</v>
      </c>
    </row>
    <row r="51" spans="1:21" ht="12" customHeight="1" x14ac:dyDescent="0.25">
      <c r="A51" s="98" t="s">
        <v>2040</v>
      </c>
      <c r="B51" s="251" t="s">
        <v>2041</v>
      </c>
      <c r="C51" s="252"/>
      <c r="D51" s="252"/>
      <c r="E51" s="253"/>
      <c r="F51" s="245"/>
      <c r="G51" s="245"/>
      <c r="H51" s="245"/>
      <c r="I51" s="245"/>
      <c r="J51" s="245"/>
      <c r="K51" s="139" t="s">
        <v>2042</v>
      </c>
      <c r="L51" s="104" t="s">
        <v>2043</v>
      </c>
      <c r="M51" s="140" t="s">
        <v>2044</v>
      </c>
      <c r="N51" s="103" t="s">
        <v>2045</v>
      </c>
      <c r="O51" s="103" t="s">
        <v>2046</v>
      </c>
      <c r="P51" s="239" t="s">
        <v>2047</v>
      </c>
      <c r="Q51" s="239"/>
      <c r="R51" s="239"/>
      <c r="S51" s="239"/>
      <c r="T51" s="240"/>
      <c r="U51" s="101" t="s">
        <v>2048</v>
      </c>
    </row>
    <row r="52" spans="1:21" ht="6" customHeight="1" x14ac:dyDescent="0.25">
      <c r="A52" s="98" t="s">
        <v>2049</v>
      </c>
      <c r="B52" s="119" t="s">
        <v>2050</v>
      </c>
      <c r="C52" s="115" t="s">
        <v>2051</v>
      </c>
      <c r="D52" s="115" t="s">
        <v>2052</v>
      </c>
      <c r="E52" s="130" t="s">
        <v>2053</v>
      </c>
      <c r="F52" s="130" t="s">
        <v>2054</v>
      </c>
      <c r="G52" s="120" t="s">
        <v>2055</v>
      </c>
      <c r="H52" s="120" t="s">
        <v>2056</v>
      </c>
      <c r="I52" s="120" t="s">
        <v>2057</v>
      </c>
      <c r="J52" s="120" t="s">
        <v>2058</v>
      </c>
      <c r="K52" s="120" t="s">
        <v>2059</v>
      </c>
      <c r="L52" s="120" t="s">
        <v>2060</v>
      </c>
      <c r="M52" s="120" t="s">
        <v>2061</v>
      </c>
      <c r="N52" s="115" t="s">
        <v>2062</v>
      </c>
      <c r="O52" s="115" t="s">
        <v>2063</v>
      </c>
      <c r="P52" s="130" t="s">
        <v>2064</v>
      </c>
      <c r="Q52" s="130" t="s">
        <v>2065</v>
      </c>
      <c r="R52" s="120" t="s">
        <v>2066</v>
      </c>
      <c r="S52" s="120" t="s">
        <v>2067</v>
      </c>
      <c r="T52" s="131" t="s">
        <v>2068</v>
      </c>
      <c r="U52" s="101" t="s">
        <v>2069</v>
      </c>
    </row>
    <row r="53" spans="1:21" ht="12" customHeight="1" x14ac:dyDescent="0.25">
      <c r="A53" s="98" t="s">
        <v>2070</v>
      </c>
      <c r="B53" s="241" t="s">
        <v>2071</v>
      </c>
      <c r="C53" s="242"/>
      <c r="D53" s="242"/>
      <c r="E53" s="242"/>
      <c r="F53" s="99" t="s">
        <v>2072</v>
      </c>
      <c r="G53" s="99" t="s">
        <v>2073</v>
      </c>
      <c r="H53" s="99" t="s">
        <v>2074</v>
      </c>
      <c r="I53" s="99" t="s">
        <v>2075</v>
      </c>
      <c r="J53" s="99" t="s">
        <v>2076</v>
      </c>
      <c r="K53" s="100" t="s">
        <v>2077</v>
      </c>
      <c r="L53" s="242" t="s">
        <v>2078</v>
      </c>
      <c r="M53" s="242"/>
      <c r="N53" s="242"/>
      <c r="O53" s="242"/>
      <c r="P53" s="242"/>
      <c r="Q53" s="242"/>
      <c r="R53" s="242"/>
      <c r="S53" s="99" t="s">
        <v>2079</v>
      </c>
      <c r="T53" s="100" t="s">
        <v>2080</v>
      </c>
      <c r="U53" s="101" t="s">
        <v>2081</v>
      </c>
    </row>
    <row r="54" spans="1:21" ht="12" customHeight="1" x14ac:dyDescent="0.25">
      <c r="A54" s="98" t="s">
        <v>2082</v>
      </c>
      <c r="B54" s="128" t="s">
        <v>2083</v>
      </c>
      <c r="C54" s="103" t="s">
        <v>2084</v>
      </c>
      <c r="D54" s="103" t="s">
        <v>2085</v>
      </c>
      <c r="E54" s="103" t="s">
        <v>2086</v>
      </c>
      <c r="F54" s="103" t="s">
        <v>2087</v>
      </c>
      <c r="G54" s="103" t="s">
        <v>2088</v>
      </c>
      <c r="H54" s="103" t="s">
        <v>2089</v>
      </c>
      <c r="I54" s="103" t="s">
        <v>2090</v>
      </c>
      <c r="J54" s="103" t="s">
        <v>2091</v>
      </c>
      <c r="K54" s="108" t="s">
        <v>2092</v>
      </c>
      <c r="L54" s="103" t="s">
        <v>2093</v>
      </c>
      <c r="M54" s="243" t="s">
        <v>2989</v>
      </c>
      <c r="N54" s="243"/>
      <c r="O54" s="243"/>
      <c r="P54" s="243"/>
      <c r="Q54" s="243"/>
      <c r="R54" s="243"/>
      <c r="S54" s="243"/>
      <c r="T54" s="244"/>
      <c r="U54" s="101" t="s">
        <v>2094</v>
      </c>
    </row>
    <row r="55" spans="1:21" ht="12" customHeight="1" x14ac:dyDescent="0.25">
      <c r="A55" s="98" t="s">
        <v>2095</v>
      </c>
      <c r="B55" s="128" t="s">
        <v>2096</v>
      </c>
      <c r="C55" s="103" t="s">
        <v>2097</v>
      </c>
      <c r="D55" s="103" t="s">
        <v>2098</v>
      </c>
      <c r="E55" s="103"/>
      <c r="F55" s="103" t="s">
        <v>2099</v>
      </c>
      <c r="G55" s="103" t="s">
        <v>2100</v>
      </c>
      <c r="H55" s="103" t="s">
        <v>2101</v>
      </c>
      <c r="I55" s="103" t="s">
        <v>2102</v>
      </c>
      <c r="J55" s="103" t="s">
        <v>2103</v>
      </c>
      <c r="K55" s="108" t="s">
        <v>2104</v>
      </c>
      <c r="L55" s="103" t="s">
        <v>2105</v>
      </c>
      <c r="M55" s="245"/>
      <c r="N55" s="245"/>
      <c r="O55" s="245"/>
      <c r="P55" s="245"/>
      <c r="Q55" s="245"/>
      <c r="R55" s="245"/>
      <c r="S55" s="245"/>
      <c r="T55" s="246"/>
      <c r="U55" s="101" t="s">
        <v>2106</v>
      </c>
    </row>
    <row r="56" spans="1:21" ht="12" customHeight="1" x14ac:dyDescent="0.25">
      <c r="A56" s="98" t="s">
        <v>2107</v>
      </c>
      <c r="B56" s="128" t="s">
        <v>2108</v>
      </c>
      <c r="C56" s="103" t="s">
        <v>2109</v>
      </c>
      <c r="D56" s="103" t="s">
        <v>2110</v>
      </c>
      <c r="E56" s="103" t="s">
        <v>2111</v>
      </c>
      <c r="F56" s="103" t="s">
        <v>2112</v>
      </c>
      <c r="G56" s="103" t="s">
        <v>2113</v>
      </c>
      <c r="H56" s="103" t="s">
        <v>2114</v>
      </c>
      <c r="I56" s="103" t="s">
        <v>2115</v>
      </c>
      <c r="J56" s="103" t="s">
        <v>2116</v>
      </c>
      <c r="K56" s="108" t="s">
        <v>2117</v>
      </c>
      <c r="L56" s="103" t="s">
        <v>2118</v>
      </c>
      <c r="M56" s="247" t="s">
        <v>2990</v>
      </c>
      <c r="N56" s="247"/>
      <c r="O56" s="247"/>
      <c r="P56" s="247"/>
      <c r="Q56" s="172" t="s">
        <v>2119</v>
      </c>
      <c r="R56" s="172" t="s">
        <v>2120</v>
      </c>
      <c r="S56" s="172" t="s">
        <v>2121</v>
      </c>
      <c r="T56" s="173" t="s">
        <v>2122</v>
      </c>
      <c r="U56" s="101" t="s">
        <v>2123</v>
      </c>
    </row>
    <row r="57" spans="1:21" ht="12" customHeight="1" x14ac:dyDescent="0.25">
      <c r="A57" s="98" t="s">
        <v>2124</v>
      </c>
      <c r="B57" s="128" t="s">
        <v>2125</v>
      </c>
      <c r="C57" s="103" t="s">
        <v>2126</v>
      </c>
      <c r="D57" s="103" t="s">
        <v>2127</v>
      </c>
      <c r="E57" s="103" t="s">
        <v>2128</v>
      </c>
      <c r="F57" s="103" t="s">
        <v>2129</v>
      </c>
      <c r="G57" s="103" t="s">
        <v>2130</v>
      </c>
      <c r="H57" s="103" t="s">
        <v>2131</v>
      </c>
      <c r="I57" s="103" t="s">
        <v>2132</v>
      </c>
      <c r="J57" s="103" t="s">
        <v>2133</v>
      </c>
      <c r="K57" s="108" t="s">
        <v>2134</v>
      </c>
      <c r="L57" s="140"/>
      <c r="M57" s="236" t="s">
        <v>2135</v>
      </c>
      <c r="N57" s="236"/>
      <c r="O57" s="236"/>
      <c r="P57" s="236"/>
      <c r="Q57" s="236"/>
      <c r="R57" s="236"/>
      <c r="S57" s="236"/>
      <c r="T57" s="237"/>
      <c r="U57" s="101" t="s">
        <v>2136</v>
      </c>
    </row>
    <row r="58" spans="1:21" ht="7.5" customHeight="1" x14ac:dyDescent="0.25">
      <c r="A58" s="98" t="s">
        <v>2137</v>
      </c>
      <c r="B58" s="141" t="s">
        <v>2138</v>
      </c>
      <c r="C58" s="115" t="s">
        <v>2139</v>
      </c>
      <c r="D58" s="115" t="s">
        <v>2140</v>
      </c>
      <c r="E58" s="115" t="s">
        <v>2141</v>
      </c>
      <c r="F58" s="115" t="s">
        <v>2142</v>
      </c>
      <c r="G58" s="115" t="s">
        <v>2143</v>
      </c>
      <c r="H58" s="115" t="s">
        <v>2144</v>
      </c>
      <c r="I58" s="115" t="s">
        <v>2145</v>
      </c>
      <c r="J58" s="115" t="s">
        <v>2146</v>
      </c>
      <c r="K58" s="116" t="s">
        <v>2147</v>
      </c>
      <c r="L58" s="120" t="s">
        <v>2148</v>
      </c>
      <c r="M58" s="120" t="s">
        <v>2149</v>
      </c>
      <c r="N58" s="115" t="s">
        <v>2150</v>
      </c>
      <c r="O58" s="115" t="s">
        <v>2151</v>
      </c>
      <c r="P58" s="130" t="s">
        <v>2152</v>
      </c>
      <c r="Q58" s="130" t="s">
        <v>2153</v>
      </c>
      <c r="R58" s="120" t="s">
        <v>2154</v>
      </c>
      <c r="S58" s="120" t="s">
        <v>2155</v>
      </c>
      <c r="T58" s="131" t="s">
        <v>2156</v>
      </c>
      <c r="U58" s="101" t="s">
        <v>2157</v>
      </c>
    </row>
    <row r="59" spans="1:21" ht="21" customHeight="1" x14ac:dyDescent="0.25">
      <c r="A59" s="142" t="s">
        <v>2158</v>
      </c>
      <c r="B59" s="238" t="s">
        <v>2159</v>
      </c>
      <c r="C59" s="238"/>
      <c r="D59" s="238"/>
      <c r="E59" s="238"/>
      <c r="F59" s="238"/>
      <c r="G59" s="143"/>
      <c r="H59" s="143"/>
      <c r="I59" s="143"/>
      <c r="J59" s="144"/>
      <c r="K59" s="143"/>
      <c r="L59" s="143"/>
      <c r="M59" s="143"/>
      <c r="N59" s="143"/>
      <c r="O59" s="143"/>
      <c r="P59" s="143"/>
      <c r="Q59" s="143"/>
      <c r="R59" s="143"/>
      <c r="S59" s="143"/>
      <c r="T59" s="145" t="s">
        <v>2160</v>
      </c>
      <c r="U59" s="146"/>
    </row>
    <row r="60" spans="1:21" x14ac:dyDescent="0.25">
      <c r="A60" s="1"/>
    </row>
  </sheetData>
  <sheetProtection algorithmName="SHA-512" hashValue="ev6BhaK6B3cyXaAs1tF5vSOlshRDY5MwZ8Zt/mklDeh/G/KUTy2WR3PJSmDMGURWpV7e1bQrH+oZRXd+Ph2new==" saltValue="oT3UJccCfWcl1ru1jgmGuw==" spinCount="100000" sheet="1" objects="1" scenarios="1"/>
  <dataConsolidate/>
  <mergeCells count="101">
    <mergeCell ref="Q5:T5"/>
    <mergeCell ref="D6:I6"/>
    <mergeCell ref="G7:J7"/>
    <mergeCell ref="D8:E8"/>
    <mergeCell ref="G8:I8"/>
    <mergeCell ref="N8:R8"/>
    <mergeCell ref="Q1:R1"/>
    <mergeCell ref="B2:E2"/>
    <mergeCell ref="C3:F3"/>
    <mergeCell ref="L3:M3"/>
    <mergeCell ref="Q3:T3"/>
    <mergeCell ref="D4:H4"/>
    <mergeCell ref="C13:N13"/>
    <mergeCell ref="B14:D14"/>
    <mergeCell ref="C15:F15"/>
    <mergeCell ref="H15:J15"/>
    <mergeCell ref="L15:M15"/>
    <mergeCell ref="O15:P15"/>
    <mergeCell ref="N9:P9"/>
    <mergeCell ref="D10:F10"/>
    <mergeCell ref="N10:R10"/>
    <mergeCell ref="N11:P11"/>
    <mergeCell ref="D12:F12"/>
    <mergeCell ref="G12:H12"/>
    <mergeCell ref="I12:K12"/>
    <mergeCell ref="C17:F17"/>
    <mergeCell ref="H17:J17"/>
    <mergeCell ref="L17:M17"/>
    <mergeCell ref="E18:F18"/>
    <mergeCell ref="H18:I18"/>
    <mergeCell ref="L18:M18"/>
    <mergeCell ref="R15:T15"/>
    <mergeCell ref="E16:F16"/>
    <mergeCell ref="H16:I16"/>
    <mergeCell ref="L16:M16"/>
    <mergeCell ref="O16:P16"/>
    <mergeCell ref="R16:S16"/>
    <mergeCell ref="C21:E21"/>
    <mergeCell ref="L21:N21"/>
    <mergeCell ref="R21:S21"/>
    <mergeCell ref="L22:M22"/>
    <mergeCell ref="R22:S22"/>
    <mergeCell ref="B24:D24"/>
    <mergeCell ref="P24:S24"/>
    <mergeCell ref="O18:P18"/>
    <mergeCell ref="R18:S18"/>
    <mergeCell ref="K19:P19"/>
    <mergeCell ref="C20:G20"/>
    <mergeCell ref="K20:N20"/>
    <mergeCell ref="Q20:S20"/>
    <mergeCell ref="B31:G31"/>
    <mergeCell ref="H31:M31"/>
    <mergeCell ref="O31:S31"/>
    <mergeCell ref="B33:G33"/>
    <mergeCell ref="C34:E34"/>
    <mergeCell ref="J34:L34"/>
    <mergeCell ref="H25:M25"/>
    <mergeCell ref="O25:S25"/>
    <mergeCell ref="B27:G27"/>
    <mergeCell ref="H27:M27"/>
    <mergeCell ref="O27:S27"/>
    <mergeCell ref="B29:G29"/>
    <mergeCell ref="H29:M29"/>
    <mergeCell ref="O29:S29"/>
    <mergeCell ref="C35:E35"/>
    <mergeCell ref="J35:T35"/>
    <mergeCell ref="J36:M36"/>
    <mergeCell ref="J37:T37"/>
    <mergeCell ref="B39:K39"/>
    <mergeCell ref="C40:D40"/>
    <mergeCell ref="G40:H40"/>
    <mergeCell ref="K40:L40"/>
    <mergeCell ref="N40:O40"/>
    <mergeCell ref="Q40:T40"/>
    <mergeCell ref="C45:E45"/>
    <mergeCell ref="L45:T45"/>
    <mergeCell ref="L46:O46"/>
    <mergeCell ref="L47:T47"/>
    <mergeCell ref="B48:E48"/>
    <mergeCell ref="C49:J49"/>
    <mergeCell ref="C41:E41"/>
    <mergeCell ref="G41:I41"/>
    <mergeCell ref="K41:L41"/>
    <mergeCell ref="N41:O41"/>
    <mergeCell ref="B43:H43"/>
    <mergeCell ref="C44:E44"/>
    <mergeCell ref="L44:M44"/>
    <mergeCell ref="M57:T57"/>
    <mergeCell ref="B59:F59"/>
    <mergeCell ref="P51:T51"/>
    <mergeCell ref="B53:E53"/>
    <mergeCell ref="L53:R53"/>
    <mergeCell ref="M54:T54"/>
    <mergeCell ref="M55:T55"/>
    <mergeCell ref="M56:P56"/>
    <mergeCell ref="B50:C50"/>
    <mergeCell ref="D50:F50"/>
    <mergeCell ref="G50:H50"/>
    <mergeCell ref="I50:J50"/>
    <mergeCell ref="B51:D51"/>
    <mergeCell ref="E51:J51"/>
  </mergeCells>
  <conditionalFormatting sqref="E16:F16">
    <cfRule type="expression" dxfId="15" priority="17">
      <formula>$E$16=""</formula>
    </cfRule>
  </conditionalFormatting>
  <conditionalFormatting sqref="E18:F18">
    <cfRule type="expression" dxfId="14" priority="16">
      <formula>$E$18=""</formula>
    </cfRule>
  </conditionalFormatting>
  <dataValidations xWindow="18" yWindow="838" count="25">
    <dataValidation allowBlank="1" showInputMessage="1" showErrorMessage="1" promptTitle="7. Главнина" prompt="Во полето 1 „Начин на отплата“ го означуваме начинот на отплата на кредитот согласно со договорот за кредит, со можност за избор на една од следниве опции" sqref="B2:E2" xr:uid="{00000000-0002-0000-0100-000000000000}"/>
    <dataValidation type="textLength" operator="equal" allowBlank="1" showInputMessage="1" showErrorMessage="1" promptTitle="12. Известувач за пријавата" prompt="Обележјето 12. Известувач за пријавата се пополнува со податоците за должникот, доколку самиот известува за кредитната работа или за овластено лице-известувач, кога должникот овластува друго правно лице да ја известува Народната банка за кредитната работа" sqref="C45:E45" xr:uid="{00000000-0002-0000-0100-000001000000}">
      <formula1>7</formula1>
    </dataValidation>
    <dataValidation allowBlank="1" showInputMessage="1" showErrorMessage="1" promptTitle="8.2. Висина на каматната стапка" prompt="Полето 2 „Висина на каматната стапка“ се пишува висината на каматната стапка, во проценти со 4 децимали единствено кога имате одбрано ФИКСНА КАМАТА, во спротивно не пополнувате ништо." sqref="H16:I16" xr:uid="{00000000-0002-0000-0100-000002000000}"/>
    <dataValidation allowBlank="1" showInputMessage="1" showErrorMessage="1" promptTitle="8.4. Прв датум на отплата" prompt="Во полето 4 „Прв датум на отплата“ се пишува првиот датум на отплата на каматата" sqref="O16:P16" xr:uid="{00000000-0002-0000-0100-000003000000}"/>
    <dataValidation allowBlank="1" showInputMessage="1" showErrorMessage="1" promptTitle="8.5. Последен датум на отплата" prompt="Во полето 5 „Последен датум на отплата“ се пишува последниот датум на отплата на каматата" sqref="R16:S16" xr:uid="{00000000-0002-0000-0100-000004000000}"/>
    <dataValidation allowBlank="1" showInputMessage="1" showErrorMessage="1" promptTitle="14. Заверка на пријавата - должн" prompt="Во обележјето 14. Заверка на пријавата – должник се пишуваат името и презимето на одговорното лице на должникот. Податоците наведени во пријавата се потврдуваат со потпис на одговорното лице на должникот" sqref="L53:R53" xr:uid="{00000000-0002-0000-0100-000005000000}"/>
    <dataValidation allowBlank="1" showInputMessage="1" showErrorMessage="1" promptTitle="7.4. Вкупен број на отплати" prompt="Во полето 4 „Вкупен број на отплати“ се пишува вкупниот број отплати на главнината во текот на траењето на кредитот" sqref="Q6" xr:uid="{00000000-0002-0000-0100-000006000000}"/>
    <dataValidation allowBlank="1" showInputMessage="1" showErrorMessage="1" promptTitle="10. Корисник на кредит" prompt="Обележјето 10. Корисник на кредитот се пополнува само доколку, согласно со законската регулатива, како учесник - корисник на средствата во кредитната работа, со договорот за кредит, е предвиден друг резидент" sqref="C35:E35" xr:uid="{00000000-0002-0000-0100-000007000000}"/>
    <dataValidation allowBlank="1" showInputMessage="1" showErrorMessage="1" promptTitle="11. Странска осигурителна инстит" prompt="Обележјето 11. Странска осигурителна институција се пополнува доколку со договорот за кредит е предвидено кредитот да биде осигурен кај странска осигурителна институција" sqref="C41:E41" xr:uid="{00000000-0002-0000-0100-000008000000}"/>
    <dataValidation allowBlank="1" showInputMessage="1" showErrorMessage="1" promptTitle="12.2. Лице за контакт" prompt="Во полето 2 „Лице за контакт“ се пишуваат името и презимето на лицето _x000a_за контакт, броевите за телефон и телефакс и адресата на електронската пошта" sqref="C49:J49 D50:F50 E51:J51 I50:J50" xr:uid="{00000000-0002-0000-0100-000009000000}"/>
    <dataValidation allowBlank="1" showInputMessage="1" showErrorMessage="1" promptTitle="13. Забелешка" prompt="Во обележјето 13. Забелешка се пишуваат дополнителни _x000a_информации за кредитната работа за кои известувачот смета дека треба да ѝ _x000a_бидат ставени на увид на Народната банка." sqref="B53:K58" xr:uid="{00000000-0002-0000-0100-00000A000000}"/>
    <dataValidation allowBlank="1" showInputMessage="1" showErrorMessage="1" promptTitle="14. Заверка на пријавата–должник" prompt="Во обележјето 14. Заверка на пријавата – должник се пишуваат името и презимето на одговорното лице на должникот. Податоците наведени во пријавата се потврдуваат со потпис на одговорното лице на должникот." sqref="M54:T57" xr:uid="{00000000-0002-0000-0100-00000B000000}"/>
    <dataValidation errorStyle="information" allowBlank="1" showInputMessage="1" errorTitle="ИНФОРМАЦИЈА" error="Може да одберете само еден начин на отплата на главнина!" promptTitle="Главнина во еднакви износи" prompt="Подразбира плаќање еднакви износи, во еднакви временски интервали во рамки на една календарска година, пр. месечно, квартално, полугодишно, годишно во текот на целокупниот период на отплата на кредитот. " sqref="C4" xr:uid="{00000000-0002-0000-0100-00000C000000}"/>
    <dataValidation errorStyle="information" allowBlank="1" showInputMessage="1" errorTitle="ИНФОРМАЦИЈА" error="Може да одберете само еден начин на отплата на главнина!" promptTitle="Нередовни отплати на главнина" prompt="Доколку се одбере оваа опција, известувачот задолжително треба да го достави образецот НД 4 - План на отплата на главнината на искористениот износ на кредитот." sqref="C6" xr:uid="{00000000-0002-0000-0100-00000D000000}"/>
    <dataValidation errorStyle="information" allowBlank="1" showInputMessage="1" errorTitle="ИНФОРМАЦИЈА" error="Може да одберете само еден начин на отплата на главнина!" promptTitle="Ануитет" prompt="Ануитетен начин на плаќање е плаќање во еднакви износи во кои ануитетот ги вклучува износите на главнината и каматата. Доколку се одбере оваа опција, задолжително треба да се пополни и полето „Износ на ануитетот“. " sqref="C8" xr:uid="{00000000-0002-0000-0100-00000E000000}"/>
    <dataValidation errorStyle="information" allowBlank="1" showInputMessage="1" errorTitle="ИНФОРМАЦИЈА" error="Може да одберете само еден начин на отплата на главнина!" promptTitle="Во еден износ " prompt="Кај овој начин на отплата, првиот и последниот датум на отплата на главнина се исти. " sqref="C10" xr:uid="{00000000-0002-0000-0100-00000F000000}"/>
    <dataValidation errorStyle="information" allowBlank="1" showInputMessage="1" errorTitle="ИНФОРМАЦИЈА" error="Може да одберете само еден начин на отплата на главнина!" promptTitle="Поединечно користење " prompt="Оваа опција се одбира доколку со договорот за кредит на секое поодделно користење следува поединечна отплата, во предвиден фиксен рок. Во полето „Број на месеци“ кај оваа опција се пишува рокот на отплата на поединечните користења. " sqref="C12" xr:uid="{00000000-0002-0000-0100-000010000000}"/>
    <dataValidation errorStyle="warning" allowBlank="1" showInputMessage="1" errorTitle="ВНИМАНИЕ" error="Доколку начинот на отплата е &quot;Во еден износ&quot;, во полињата 7.3. (бројот на отплати во годината) и 7.4. (вкупниот број на отплати) треба да внесете 1, а првиот и последниот датум на отплата треба да бидат исти!" promptTitle="7.5. Прв датум на отплатата" prompt="Во полето 5 „Прв датум на отплата“ се пишува првиот датум на отплата на главнината" sqref="N9:P9" xr:uid="{00000000-0002-0000-0100-000011000000}"/>
    <dataValidation errorStyle="warning" allowBlank="1" showInputMessage="1" errorTitle="ВНИМАНИЕ" error="Доколку начинот на отплата е &quot;Во еден износ&quot;, во полињата 7.3. (бројот на отплати во годината) и 7.4. (вкупниот број на отплати) треба да внесете 1, а првиот и последниот датум на отплата треба да бидат исти!" promptTitle="7.6. Последен датум на отплата" prompt="Во полето 6 „Последен датум на отплата“ се пишува последниот датум на отплата на главнината. " sqref="N11:P11" xr:uid="{00000000-0002-0000-0100-000012000000}"/>
    <dataValidation allowBlank="1" showInputMessage="1" showErrorMessage="1" promptTitle="10.Начин на пресметување на кама" prompt="Полето 10 „Начин на пресметување на каматата“ се пополнува во полето „За месец“ се означува 1, ако за пресметување на каматата се користи календарскиот број денови за месецот или 2 ако секој месец се пресметува како да има 30 дена" sqref="J21:J22" xr:uid="{00000000-0002-0000-0100-000013000000}"/>
    <dataValidation allowBlank="1" showInputMessage="1" showErrorMessage="1" promptTitle="10.Начин на пресметување на кама" prompt="Полето 10 „Начин на пресметување на каматата“ се пополнува во полето „За година“ се означува 1, ако за _x000a_пресметување на каматата се користи календарскиот број денови во годината или 2 ако се смета дека годината има 360 дена" sqref="P21:P22" xr:uid="{00000000-0002-0000-0100-000014000000}"/>
    <dataValidation allowBlank="1" showInputMessage="1" showErrorMessage="1" promptTitle="8.3. Маржа" prompt="Во полето 3 „Маржа“ се пишува висина на маржата (фиксниот дел од променливата каматна стапка), во проценти со 4 децимали" sqref="L16:M16" xr:uid="{00000000-0002-0000-0100-000015000000}"/>
    <dataValidation allowBlank="1" showInputMessage="1" showErrorMessage="1" promptTitle="8.7. Висина на каматната стапка" prompt="Во полето 7 „Висина на каматната стапка“ се пишува висината на задоцнетата каматна стапка, во проценти со 4 децимали единствено кога имате одбрано ФИКСНА КАМАТА, во спротивно не пополнувате ништо." sqref="H18:I18" xr:uid="{00000000-0002-0000-0100-000016000000}"/>
    <dataValidation allowBlank="1" showInputMessage="1" showErrorMessage="1" promptTitle="8.8. Маржа" prompt="Во полето 8 „Маржа“ се пишува висината на маржата (фиксниот дел од променливата задоцнета каматна стапка), во проценти со 4 децимали" sqref="L18:M18" xr:uid="{00000000-0002-0000-0100-000017000000}"/>
    <dataValidation allowBlank="1" showInputMessage="1" showErrorMessage="1" promptTitle="7.1. Начин на отплатата" prompt="Одберете само еден начин на отплата на главнината" sqref="C3:F3" xr:uid="{00000000-0002-0000-0100-000018000000}"/>
  </dataValidations>
  <printOptions horizontalCentered="1" verticalCentered="1"/>
  <pageMargins left="0.5" right="0.1" top="0.23" bottom="0.35" header="0.5" footer="0.5"/>
  <pageSetup scale="90"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expression" priority="10" id="{D6955A63-F720-403E-9208-B32F053979DA}">
            <xm:f>шифри!$AI$2="DA"</xm:f>
            <x14:dxf>
              <font>
                <color auto="1"/>
              </font>
            </x14:dxf>
          </x14:cfRule>
          <xm:sqref>H16:I16</xm:sqref>
        </x14:conditionalFormatting>
        <x14:conditionalFormatting xmlns:xm="http://schemas.microsoft.com/office/excel/2006/main">
          <x14:cfRule type="expression" priority="7" id="{8C5B4049-A6FE-47F5-BB18-783C4690F042}">
            <xm:f>шифри!$AI$7="DA"</xm:f>
            <x14:dxf>
              <font>
                <color auto="1"/>
              </font>
            </x14:dxf>
          </x14:cfRule>
          <xm:sqref>H18:I18</xm:sqref>
        </x14:conditionalFormatting>
        <x14:conditionalFormatting xmlns:xm="http://schemas.microsoft.com/office/excel/2006/main">
          <x14:cfRule type="expression" priority="2" id="{1CBAEF8D-D172-4900-B834-B0524B15F4C6}">
            <xm:f>шифри!$AI$8="DA"</xm:f>
            <x14:dxf>
              <font>
                <color theme="1"/>
              </font>
            </x14:dxf>
          </x14:cfRule>
          <xm:sqref>L18:M18</xm:sqref>
        </x14:conditionalFormatting>
        <x14:conditionalFormatting xmlns:xm="http://schemas.microsoft.com/office/excel/2006/main">
          <x14:cfRule type="expression" priority="1" id="{77CD0AFB-3FE0-46E0-A424-55CB018E4B38}">
            <xm:f>шифри!$AI$3="DA"</xm:f>
            <x14:dxf>
              <font>
                <color auto="1"/>
              </font>
            </x14:dxf>
          </x14:cfRule>
          <xm:sqref>L16:M16</xm:sqref>
        </x14:conditionalFormatting>
      </x14:conditionalFormattings>
    </ext>
    <ext xmlns:x14="http://schemas.microsoft.com/office/spreadsheetml/2009/9/main" uri="{CCE6A557-97BC-4b89-ADB6-D9C93CAAB3DF}">
      <x14:dataValidations xmlns:xm="http://schemas.microsoft.com/office/excel/2006/main" xWindow="18" yWindow="838" count="5">
        <x14:dataValidation type="list" allowBlank="1" showInputMessage="1" showErrorMessage="1" promptTitle="8.6. Задоцнета камата" prompt="Во полето 6 „Задоцнета камата“  се пишуваат шифрата и називот на видот на каматната стапка којашто се применува за задоцнети плаќања" xr:uid="{00000000-0002-0000-0100-000019000000}">
          <x14:formula1>
            <xm:f>шифри!$AA$2:$AA$31</xm:f>
          </x14:formula1>
          <xm:sqref>E18:F18</xm:sqref>
        </x14:dataValidation>
        <x14:dataValidation type="list" allowBlank="1" showInputMessage="1" showErrorMessage="1" promptTitle="8.1. Вид на каматна стапка" prompt="Во полето 1 „Вид на каматна стапка“ се пишуваат шифрата и називот на видот на каматната стапка од шифрарникот на каматни стапки" xr:uid="{00000000-0002-0000-0100-00001A000000}">
          <x14:formula1>
            <xm:f>шифри!$AA$2:$AA$31</xm:f>
          </x14:formula1>
          <xm:sqref>E16:F16</xm:sqref>
        </x14:dataValidation>
        <x14:dataValidation type="list" allowBlank="1" showInputMessage="1" showErrorMessage="1" promptTitle="8.9. Број на отплати во година" prompt="Во полето 9 „Број на отплати во година“ се пишува бројот на отплатите на каматата во една календарска година  _x000a_ - 1 за годишни отплати; _x000a_ - 2 за полугодишни отплати; _x000a_ - 4 за тримесечни отплати; _x000a_ - 12 за месечни отплати" xr:uid="{00000000-0002-0000-0100-00001B000000}">
          <x14:formula1>
            <xm:f>шифри!$M$2:$M$5</xm:f>
          </x14:formula1>
          <xm:sqref>C21:E21</xm:sqref>
        </x14:dataValidation>
        <x14:dataValidation type="list" allowBlank="1" showInputMessage="1" showErrorMessage="1" promptTitle="7.3. Број на отплати во годината" prompt="Во полето 3 „Број на отплати во година“ се пишува бројот на отплати на главнината во една календарска година:_x000a_- 1 за годишни отплати_x000a_- 2 за полугодишни отплати_x000a_- 4 за тримесечни отплати_x000a_- 12 за месечни отплати" xr:uid="{00000000-0002-0000-0100-00001C000000}">
          <x14:formula1>
            <xm:f>шифри!$M$2:$M$5</xm:f>
          </x14:formula1>
          <xm:sqref>Q4</xm:sqref>
        </x14:dataValidation>
        <x14:dataValidation type="custom" errorStyle="information" allowBlank="1" showInputMessage="1" showErrorMessage="1" errorTitle="Почитувани" error="доколку начинот на отплатата е &quot;Во еден износ&quot;, првиот и последниот датум на отплатата треба да биде истиот, а бројот на отплати во годината и вкупниот број на отплати треба да биде 1" xr:uid="{00000000-0002-0000-0100-00001D000000}">
          <x14:formula1>
            <xm:f>шифри!A67="no"</xm:f>
          </x14:formula1>
          <xm:sqref>X4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31"/>
  <sheetViews>
    <sheetView topLeftCell="S233" workbookViewId="0">
      <selection activeCell="U252" sqref="U252:V331"/>
    </sheetView>
  </sheetViews>
  <sheetFormatPr defaultRowHeight="15" x14ac:dyDescent="0.25"/>
  <cols>
    <col min="1" max="1" width="28.28515625" bestFit="1" customWidth="1"/>
    <col min="2" max="2" width="11.5703125" bestFit="1" customWidth="1"/>
    <col min="3" max="3" width="3.28515625" customWidth="1"/>
    <col min="4" max="4" width="10.5703125" bestFit="1" customWidth="1"/>
    <col min="5" max="5" width="63.7109375" customWidth="1"/>
    <col min="6" max="6" width="4.140625" style="159" customWidth="1"/>
    <col min="7" max="7" width="60.28515625" bestFit="1" customWidth="1"/>
    <col min="8" max="8" width="18.140625" bestFit="1" customWidth="1"/>
    <col min="9" max="9" width="3.28515625" customWidth="1"/>
    <col min="10" max="10" width="27" bestFit="1" customWidth="1"/>
    <col min="11" max="11" width="13.7109375" bestFit="1" customWidth="1"/>
    <col min="12" max="12" width="3.28515625" customWidth="1"/>
    <col min="13" max="13" width="25.5703125" bestFit="1" customWidth="1"/>
    <col min="14" max="14" width="4" customWidth="1"/>
    <col min="15" max="15" width="80.85546875" bestFit="1" customWidth="1"/>
    <col min="16" max="16" width="7.42578125" bestFit="1" customWidth="1"/>
    <col min="17" max="17" width="4.140625" customWidth="1"/>
    <col min="18" max="18" width="82.5703125" bestFit="1" customWidth="1"/>
    <col min="19" max="19" width="7.42578125" bestFit="1" customWidth="1"/>
    <col min="21" max="21" width="58" bestFit="1" customWidth="1"/>
    <col min="22" max="22" width="7.42578125" style="17" bestFit="1" customWidth="1"/>
    <col min="24" max="24" width="13.85546875" bestFit="1" customWidth="1"/>
    <col min="26" max="26" width="4.5703125" customWidth="1"/>
    <col min="27" max="27" width="21.140625" customWidth="1"/>
    <col min="30" max="30" width="22.42578125" bestFit="1" customWidth="1"/>
    <col min="31" max="35" width="14" customWidth="1"/>
  </cols>
  <sheetData>
    <row r="1" spans="1:35" x14ac:dyDescent="0.25">
      <c r="A1" s="6" t="s">
        <v>2161</v>
      </c>
      <c r="B1" s="6" t="s">
        <v>2162</v>
      </c>
      <c r="C1" s="2"/>
      <c r="D1" s="7" t="s">
        <v>2163</v>
      </c>
      <c r="E1" s="7" t="s">
        <v>2164</v>
      </c>
      <c r="F1" s="168"/>
      <c r="G1" s="6" t="s">
        <v>2165</v>
      </c>
      <c r="H1" s="6" t="s">
        <v>2166</v>
      </c>
      <c r="I1" s="2"/>
      <c r="J1" s="8" t="s">
        <v>2167</v>
      </c>
      <c r="K1" s="7" t="s">
        <v>2168</v>
      </c>
      <c r="L1" s="2"/>
      <c r="M1" s="6" t="s">
        <v>2169</v>
      </c>
      <c r="N1" s="3"/>
      <c r="O1" s="8" t="s">
        <v>2170</v>
      </c>
      <c r="P1" s="8" t="s">
        <v>2171</v>
      </c>
      <c r="R1" s="6" t="s">
        <v>2172</v>
      </c>
      <c r="S1" s="6" t="s">
        <v>2173</v>
      </c>
      <c r="U1" s="8" t="s">
        <v>2174</v>
      </c>
      <c r="V1" s="8" t="s">
        <v>2175</v>
      </c>
      <c r="X1" s="6" t="s">
        <v>2176</v>
      </c>
      <c r="Y1" s="6" t="s">
        <v>2177</v>
      </c>
      <c r="AA1" s="8" t="s">
        <v>2178</v>
      </c>
      <c r="AB1" s="8" t="s">
        <v>2179</v>
      </c>
      <c r="AD1" s="178" t="s">
        <v>2180</v>
      </c>
      <c r="AE1" s="176" t="s">
        <v>2181</v>
      </c>
      <c r="AF1" s="176" t="s">
        <v>2182</v>
      </c>
      <c r="AG1" s="176" t="s">
        <v>2183</v>
      </c>
      <c r="AH1" s="176" t="s">
        <v>2184</v>
      </c>
      <c r="AI1" s="176" t="s">
        <v>2185</v>
      </c>
    </row>
    <row r="2" spans="1:35" x14ac:dyDescent="0.25">
      <c r="A2" s="5" t="s">
        <v>2186</v>
      </c>
      <c r="B2" s="4">
        <v>40</v>
      </c>
      <c r="C2" s="11"/>
      <c r="D2" s="10" t="s">
        <v>2187</v>
      </c>
      <c r="E2" s="2" t="s">
        <v>2188</v>
      </c>
      <c r="F2" s="169"/>
      <c r="G2" s="21" t="s">
        <v>2189</v>
      </c>
      <c r="H2" s="10" t="s">
        <v>2190</v>
      </c>
      <c r="I2" s="2"/>
      <c r="J2" s="2" t="s">
        <v>2191</v>
      </c>
      <c r="K2" s="4">
        <v>1</v>
      </c>
      <c r="L2" s="2"/>
      <c r="M2" s="4">
        <v>1</v>
      </c>
      <c r="N2" s="2"/>
      <c r="O2" s="15" t="s">
        <v>2192</v>
      </c>
      <c r="P2" s="16" t="s">
        <v>2193</v>
      </c>
      <c r="R2" s="19" t="s">
        <v>2194</v>
      </c>
      <c r="S2" s="19" t="s">
        <v>2195</v>
      </c>
      <c r="U2" t="s">
        <v>2196</v>
      </c>
      <c r="V2" s="17" t="s">
        <v>2197</v>
      </c>
      <c r="X2" t="s">
        <v>2198</v>
      </c>
      <c r="Y2" s="20" t="s">
        <v>2199</v>
      </c>
      <c r="AA2" s="18" t="s">
        <v>2200</v>
      </c>
      <c r="AB2" s="148">
        <v>30</v>
      </c>
      <c r="AD2" s="177" t="s">
        <v>2201</v>
      </c>
      <c r="AE2" s="175">
        <f>IF('ND-1-prijava-1'!$K$6="",1,2)</f>
        <v>1</v>
      </c>
      <c r="AF2" s="175">
        <f>IF('ND-1-prijava-2'!$C$16=30,1,2)</f>
        <v>2</v>
      </c>
      <c r="AG2" s="175">
        <f>IF('ND-1-prijava-2'!$C$16=20,1,2)</f>
        <v>2</v>
      </c>
      <c r="AH2" s="175">
        <f>IF(OR('ND-1-prijava-2'!$C$16=20,'ND-1-prijava-2'!$C$16=30,'ND-1-prijava-2'!$C$16=""),2,1)</f>
        <v>2</v>
      </c>
      <c r="AI2" s="175" t="str">
        <f>IF($AE$2=2,"DA",IF($AG$2=1,"DA","NE"))</f>
        <v>NE</v>
      </c>
    </row>
    <row r="3" spans="1:35" x14ac:dyDescent="0.25">
      <c r="A3" s="5" t="s">
        <v>2202</v>
      </c>
      <c r="B3" s="4">
        <v>41</v>
      </c>
      <c r="C3" s="11"/>
      <c r="D3" s="4">
        <v>1</v>
      </c>
      <c r="E3" s="2" t="s">
        <v>2203</v>
      </c>
      <c r="F3" s="169"/>
      <c r="G3" s="21" t="s">
        <v>2204</v>
      </c>
      <c r="H3" s="10" t="s">
        <v>2205</v>
      </c>
      <c r="I3" s="2"/>
      <c r="J3" s="2" t="s">
        <v>2206</v>
      </c>
      <c r="K3" s="4">
        <v>2</v>
      </c>
      <c r="L3" s="2"/>
      <c r="M3" s="4">
        <v>2</v>
      </c>
      <c r="N3" s="2"/>
      <c r="O3" s="15" t="s">
        <v>2207</v>
      </c>
      <c r="P3" s="16" t="s">
        <v>2208</v>
      </c>
      <c r="Q3" s="18"/>
      <c r="R3" s="19" t="s">
        <v>2209</v>
      </c>
      <c r="S3" s="19" t="s">
        <v>2210</v>
      </c>
      <c r="U3" t="s">
        <v>2211</v>
      </c>
      <c r="V3" s="17" t="s">
        <v>2212</v>
      </c>
      <c r="X3" t="s">
        <v>2213</v>
      </c>
      <c r="Y3" s="20" t="s">
        <v>2214</v>
      </c>
      <c r="Z3" s="18"/>
      <c r="AA3" s="18" t="s">
        <v>2215</v>
      </c>
      <c r="AB3" s="148">
        <v>20</v>
      </c>
      <c r="AD3" s="177" t="s">
        <v>2216</v>
      </c>
      <c r="AE3" s="175">
        <f>IF('ND-1-prijava-1'!$K$6="",1,2)</f>
        <v>1</v>
      </c>
      <c r="AF3" s="175">
        <f>IF('ND-1-prijava-2'!$C$16=30,1,2)</f>
        <v>2</v>
      </c>
      <c r="AG3" s="175">
        <f>IF('ND-1-prijava-2'!$C$16=20,1,2)</f>
        <v>2</v>
      </c>
      <c r="AH3" s="175">
        <f>IF(OR('ND-1-prijava-2'!$C$16=20,'ND-1-prijava-2'!$C$16=30,'ND-1-prijava-2'!$C$16=""),1,2)</f>
        <v>1</v>
      </c>
      <c r="AI3" s="175" t="str">
        <f>IF($AE$3=2,"DA",IF($AH$3=2,"DA","NE"))</f>
        <v>NE</v>
      </c>
    </row>
    <row r="4" spans="1:35" x14ac:dyDescent="0.25">
      <c r="A4" s="5" t="s">
        <v>2217</v>
      </c>
      <c r="B4" s="4">
        <v>42</v>
      </c>
      <c r="C4" s="11"/>
      <c r="D4" s="4">
        <v>2</v>
      </c>
      <c r="E4" s="2" t="s">
        <v>2218</v>
      </c>
      <c r="F4" s="169"/>
      <c r="G4" s="21" t="s">
        <v>2219</v>
      </c>
      <c r="H4" s="10" t="s">
        <v>2220</v>
      </c>
      <c r="I4" s="2"/>
      <c r="J4" s="2" t="s">
        <v>2221</v>
      </c>
      <c r="K4" s="4">
        <v>3</v>
      </c>
      <c r="L4" s="2"/>
      <c r="M4" s="4">
        <v>4</v>
      </c>
      <c r="N4" s="2"/>
      <c r="O4" s="15" t="s">
        <v>2222</v>
      </c>
      <c r="P4" s="16" t="s">
        <v>2223</v>
      </c>
      <c r="Q4" s="18"/>
      <c r="R4" s="19" t="s">
        <v>2224</v>
      </c>
      <c r="S4" s="19" t="s">
        <v>2225</v>
      </c>
      <c r="U4" t="s">
        <v>2226</v>
      </c>
      <c r="V4" s="17" t="s">
        <v>2227</v>
      </c>
      <c r="X4" t="s">
        <v>2228</v>
      </c>
      <c r="Y4" s="20" t="s">
        <v>2229</v>
      </c>
      <c r="Z4" s="18"/>
      <c r="AA4" s="18" t="s">
        <v>2230</v>
      </c>
      <c r="AB4" s="147" t="s">
        <v>2231</v>
      </c>
    </row>
    <row r="5" spans="1:35" x14ac:dyDescent="0.25">
      <c r="A5" s="5" t="s">
        <v>2232</v>
      </c>
      <c r="B5" s="4">
        <v>43</v>
      </c>
      <c r="C5" s="11"/>
      <c r="D5" s="4">
        <v>3</v>
      </c>
      <c r="E5" s="2" t="s">
        <v>2233</v>
      </c>
      <c r="F5" s="169"/>
      <c r="G5" s="21" t="s">
        <v>2234</v>
      </c>
      <c r="H5" s="10" t="s">
        <v>2235</v>
      </c>
      <c r="I5" s="2"/>
      <c r="J5" s="2" t="s">
        <v>2236</v>
      </c>
      <c r="K5" s="4">
        <v>4</v>
      </c>
      <c r="L5" s="2"/>
      <c r="M5" s="4">
        <v>12</v>
      </c>
      <c r="N5" s="2"/>
      <c r="O5" s="19" t="s">
        <v>2237</v>
      </c>
      <c r="P5" s="16" t="s">
        <v>2238</v>
      </c>
      <c r="Q5" s="18"/>
      <c r="R5" s="19" t="s">
        <v>2239</v>
      </c>
      <c r="S5" s="19" t="s">
        <v>2240</v>
      </c>
      <c r="U5" t="s">
        <v>2241</v>
      </c>
      <c r="V5" s="17" t="s">
        <v>2242</v>
      </c>
      <c r="X5" t="s">
        <v>2243</v>
      </c>
      <c r="Y5" s="20" t="s">
        <v>2244</v>
      </c>
      <c r="Z5" s="18"/>
      <c r="AA5" s="18" t="s">
        <v>2245</v>
      </c>
      <c r="AB5" s="147" t="s">
        <v>2246</v>
      </c>
    </row>
    <row r="6" spans="1:35" x14ac:dyDescent="0.25">
      <c r="A6" s="5" t="s">
        <v>2247</v>
      </c>
      <c r="B6" s="4">
        <v>45</v>
      </c>
      <c r="C6" s="11"/>
      <c r="D6" s="4">
        <v>4</v>
      </c>
      <c r="E6" s="2" t="s">
        <v>2248</v>
      </c>
      <c r="F6" s="169"/>
      <c r="G6" s="21" t="s">
        <v>2249</v>
      </c>
      <c r="H6" s="10" t="s">
        <v>2250</v>
      </c>
      <c r="I6" s="2"/>
      <c r="J6" s="2" t="s">
        <v>2251</v>
      </c>
      <c r="K6" s="4">
        <v>5</v>
      </c>
      <c r="L6" s="2"/>
      <c r="M6" s="2"/>
      <c r="N6" s="2"/>
      <c r="O6" s="15" t="s">
        <v>2252</v>
      </c>
      <c r="P6" s="16" t="s">
        <v>2253</v>
      </c>
      <c r="Q6" s="18"/>
      <c r="R6" s="19" t="s">
        <v>2254</v>
      </c>
      <c r="S6" s="19" t="s">
        <v>2255</v>
      </c>
      <c r="U6" t="s">
        <v>2256</v>
      </c>
      <c r="V6" s="17">
        <v>248</v>
      </c>
      <c r="X6" t="s">
        <v>2257</v>
      </c>
      <c r="Y6" s="20" t="s">
        <v>2258</v>
      </c>
      <c r="Z6" s="18"/>
      <c r="AA6" s="18" t="s">
        <v>2259</v>
      </c>
      <c r="AB6" s="147" t="s">
        <v>2260</v>
      </c>
      <c r="AD6" s="178" t="s">
        <v>2261</v>
      </c>
      <c r="AE6" s="176" t="s">
        <v>2262</v>
      </c>
      <c r="AF6" s="176" t="s">
        <v>2263</v>
      </c>
      <c r="AG6" s="176" t="s">
        <v>2264</v>
      </c>
      <c r="AH6" s="176" t="s">
        <v>2265</v>
      </c>
      <c r="AI6" s="176" t="s">
        <v>2266</v>
      </c>
    </row>
    <row r="7" spans="1:35" x14ac:dyDescent="0.25">
      <c r="A7" s="5" t="s">
        <v>2267</v>
      </c>
      <c r="B7" s="4">
        <v>46</v>
      </c>
      <c r="C7" s="11"/>
      <c r="D7" s="4">
        <v>7</v>
      </c>
      <c r="E7" s="2" t="s">
        <v>2268</v>
      </c>
      <c r="F7" s="169"/>
      <c r="G7" s="21" t="s">
        <v>2269</v>
      </c>
      <c r="H7" s="10" t="s">
        <v>2270</v>
      </c>
      <c r="I7" s="2"/>
      <c r="J7" s="2" t="s">
        <v>2271</v>
      </c>
      <c r="K7" s="4">
        <v>6</v>
      </c>
      <c r="L7" s="2"/>
      <c r="M7" s="2"/>
      <c r="N7" s="2"/>
      <c r="O7" s="15" t="s">
        <v>2272</v>
      </c>
      <c r="P7" s="16" t="s">
        <v>2273</v>
      </c>
      <c r="Q7" s="18"/>
      <c r="R7" s="19" t="s">
        <v>2274</v>
      </c>
      <c r="S7" s="19" t="s">
        <v>2275</v>
      </c>
      <c r="U7" t="s">
        <v>2276</v>
      </c>
      <c r="V7" s="17" t="s">
        <v>2277</v>
      </c>
      <c r="X7" t="s">
        <v>2278</v>
      </c>
      <c r="Y7" s="20" t="s">
        <v>2279</v>
      </c>
      <c r="Z7" s="18"/>
      <c r="AA7" s="18" t="s">
        <v>2280</v>
      </c>
      <c r="AB7" s="147" t="s">
        <v>2281</v>
      </c>
      <c r="AD7" s="177" t="s">
        <v>2282</v>
      </c>
      <c r="AE7" s="175">
        <f>IF('ND-1-prijava-1'!$K$6="",1,2)</f>
        <v>1</v>
      </c>
      <c r="AF7" s="175">
        <f>IF('ND-1-prijava-2'!$C$18=30,1,2)</f>
        <v>2</v>
      </c>
      <c r="AG7" s="175">
        <f>IF('ND-1-prijava-2'!$C$18=20,1,2)</f>
        <v>2</v>
      </c>
      <c r="AH7" s="175">
        <f>IF(OR('ND-1-prijava-2'!$C$18=20,'ND-1-prijava-2'!$C$18=30,'ND-1-prijava-2'!$C$18=""),2,1)</f>
        <v>2</v>
      </c>
      <c r="AI7" s="175" t="str">
        <f>IF($AE$7=2,"DA",IF($AG$7=1,"DA","NE"))</f>
        <v>NE</v>
      </c>
    </row>
    <row r="8" spans="1:35" x14ac:dyDescent="0.25">
      <c r="A8" s="5" t="s">
        <v>2283</v>
      </c>
      <c r="B8" s="4">
        <v>49</v>
      </c>
      <c r="C8" s="11"/>
      <c r="D8" s="4">
        <v>8</v>
      </c>
      <c r="E8" s="2" t="s">
        <v>2284</v>
      </c>
      <c r="F8" s="169"/>
      <c r="G8" s="21" t="s">
        <v>2285</v>
      </c>
      <c r="H8" s="10" t="s">
        <v>2286</v>
      </c>
      <c r="I8" s="2"/>
      <c r="J8" s="2" t="s">
        <v>2287</v>
      </c>
      <c r="K8" s="4">
        <v>7</v>
      </c>
      <c r="L8" s="2"/>
      <c r="M8" s="2"/>
      <c r="N8" s="2"/>
      <c r="O8" s="15" t="s">
        <v>2288</v>
      </c>
      <c r="P8" s="16" t="s">
        <v>2289</v>
      </c>
      <c r="Q8" s="18"/>
      <c r="R8" s="19" t="s">
        <v>2290</v>
      </c>
      <c r="S8" s="19" t="s">
        <v>2291</v>
      </c>
      <c r="U8" t="s">
        <v>2292</v>
      </c>
      <c r="V8" s="17" t="s">
        <v>2293</v>
      </c>
      <c r="X8" t="s">
        <v>2294</v>
      </c>
      <c r="Y8" s="20" t="s">
        <v>2295</v>
      </c>
      <c r="Z8" s="18"/>
      <c r="AA8" s="18" t="s">
        <v>2296</v>
      </c>
      <c r="AB8" s="147" t="s">
        <v>2297</v>
      </c>
      <c r="AD8" s="177" t="s">
        <v>2298</v>
      </c>
      <c r="AE8" s="175">
        <f>IF('ND-1-prijava-1'!$K$6="",1,2)</f>
        <v>1</v>
      </c>
      <c r="AF8" s="175">
        <f>IF('ND-1-prijava-2'!$C$18=30,1,2)</f>
        <v>2</v>
      </c>
      <c r="AG8" s="175">
        <f>IF('ND-1-prijava-2'!$C$18=20,1,2)</f>
        <v>2</v>
      </c>
      <c r="AH8" s="175">
        <f>IF(OR('ND-1-prijava-2'!$C$18=20,'ND-1-prijava-2'!$C$18=30,'ND-1-prijava-2'!$C$18=""),1,2)</f>
        <v>1</v>
      </c>
      <c r="AI8" s="175" t="str">
        <f>IF($AE$8=2,"DA",IF($AH$8=2,"DA","NE"))</f>
        <v>NE</v>
      </c>
    </row>
    <row r="9" spans="1:35" x14ac:dyDescent="0.25">
      <c r="A9" s="5" t="s">
        <v>2299</v>
      </c>
      <c r="B9" s="4">
        <v>50</v>
      </c>
      <c r="C9" s="11"/>
      <c r="D9" s="4">
        <v>9</v>
      </c>
      <c r="E9" s="2" t="s">
        <v>2300</v>
      </c>
      <c r="F9" s="169"/>
      <c r="G9" s="21" t="s">
        <v>2301</v>
      </c>
      <c r="H9" s="10" t="s">
        <v>2302</v>
      </c>
      <c r="I9" s="2"/>
      <c r="J9" s="2" t="s">
        <v>2303</v>
      </c>
      <c r="K9" s="4">
        <v>8</v>
      </c>
      <c r="L9" s="2"/>
      <c r="M9" s="2"/>
      <c r="N9" s="2"/>
      <c r="O9" s="15" t="s">
        <v>2304</v>
      </c>
      <c r="P9" s="16" t="s">
        <v>2305</v>
      </c>
      <c r="Q9" s="18"/>
      <c r="R9" s="19" t="s">
        <v>2306</v>
      </c>
      <c r="S9" s="19" t="s">
        <v>2307</v>
      </c>
      <c r="U9" t="s">
        <v>2308</v>
      </c>
      <c r="V9" s="17" t="s">
        <v>2309</v>
      </c>
      <c r="X9" t="s">
        <v>2310</v>
      </c>
      <c r="Y9" s="20" t="s">
        <v>2311</v>
      </c>
      <c r="Z9" s="18"/>
      <c r="AA9" s="18" t="s">
        <v>2312</v>
      </c>
      <c r="AB9" s="147" t="s">
        <v>2313</v>
      </c>
    </row>
    <row r="10" spans="1:35" x14ac:dyDescent="0.25">
      <c r="A10" s="2"/>
      <c r="B10" s="2"/>
      <c r="C10" s="2"/>
      <c r="D10" s="4">
        <v>10</v>
      </c>
      <c r="E10" s="2" t="s">
        <v>2314</v>
      </c>
      <c r="F10" s="169"/>
      <c r="G10" s="21" t="s">
        <v>2315</v>
      </c>
      <c r="H10" s="10" t="s">
        <v>2316</v>
      </c>
      <c r="I10" s="2"/>
      <c r="J10" s="2" t="s">
        <v>2317</v>
      </c>
      <c r="K10" s="4">
        <v>9</v>
      </c>
      <c r="L10" s="2"/>
      <c r="M10" s="2"/>
      <c r="N10" s="2"/>
      <c r="O10" s="15" t="s">
        <v>2318</v>
      </c>
      <c r="P10" s="16" t="s">
        <v>2319</v>
      </c>
      <c r="Q10" s="18"/>
      <c r="R10" s="19" t="s">
        <v>2320</v>
      </c>
      <c r="S10" s="19" t="s">
        <v>2321</v>
      </c>
      <c r="U10" t="s">
        <v>2322</v>
      </c>
      <c r="V10" s="17" t="s">
        <v>2323</v>
      </c>
      <c r="X10" t="s">
        <v>2324</v>
      </c>
      <c r="Y10" s="20" t="s">
        <v>2325</v>
      </c>
      <c r="Z10" s="18"/>
      <c r="AA10" s="18" t="s">
        <v>2326</v>
      </c>
      <c r="AB10" s="147" t="s">
        <v>2327</v>
      </c>
    </row>
    <row r="11" spans="1:35" x14ac:dyDescent="0.25">
      <c r="A11" s="2"/>
      <c r="B11" s="2"/>
      <c r="C11" s="2"/>
      <c r="D11" s="2"/>
      <c r="E11" s="2"/>
      <c r="F11" s="169"/>
      <c r="G11" s="2"/>
      <c r="H11" s="10"/>
      <c r="I11" s="2"/>
      <c r="J11" s="2"/>
      <c r="K11" s="2"/>
      <c r="L11" s="2"/>
      <c r="M11" s="2"/>
      <c r="N11" s="2"/>
      <c r="O11" s="15" t="s">
        <v>2328</v>
      </c>
      <c r="P11" s="16" t="s">
        <v>2329</v>
      </c>
      <c r="Q11" s="18"/>
      <c r="R11" s="19" t="s">
        <v>2330</v>
      </c>
      <c r="S11" s="19" t="s">
        <v>2331</v>
      </c>
      <c r="U11" t="s">
        <v>2332</v>
      </c>
      <c r="V11" s="17" t="s">
        <v>2333</v>
      </c>
      <c r="X11" t="s">
        <v>2334</v>
      </c>
      <c r="Y11" s="20" t="s">
        <v>2335</v>
      </c>
      <c r="Z11" s="18"/>
      <c r="AA11" s="18" t="s">
        <v>2336</v>
      </c>
      <c r="AB11" s="147" t="s">
        <v>2337</v>
      </c>
    </row>
    <row r="12" spans="1:35" x14ac:dyDescent="0.25">
      <c r="A12" s="2"/>
      <c r="B12" s="2"/>
      <c r="C12" s="2"/>
      <c r="D12" s="2"/>
      <c r="E12" s="2"/>
      <c r="F12" s="169"/>
      <c r="G12" s="14"/>
      <c r="H12" s="13" t="s">
        <v>2338</v>
      </c>
      <c r="I12" s="2"/>
      <c r="J12" s="2"/>
      <c r="K12" s="2"/>
      <c r="L12" s="2"/>
      <c r="M12" s="2"/>
      <c r="N12" s="2"/>
      <c r="O12" s="15" t="s">
        <v>2339</v>
      </c>
      <c r="P12" s="16" t="s">
        <v>2340</v>
      </c>
      <c r="Q12" s="18"/>
      <c r="R12" s="19" t="s">
        <v>2341</v>
      </c>
      <c r="S12" s="19" t="s">
        <v>2342</v>
      </c>
      <c r="U12" t="s">
        <v>2343</v>
      </c>
      <c r="V12" s="17" t="s">
        <v>2344</v>
      </c>
      <c r="X12" t="s">
        <v>2345</v>
      </c>
      <c r="Y12" s="20" t="s">
        <v>2346</v>
      </c>
      <c r="Z12" s="18"/>
      <c r="AA12" s="18" t="s">
        <v>2347</v>
      </c>
      <c r="AB12" s="147" t="s">
        <v>2348</v>
      </c>
    </row>
    <row r="13" spans="1:35" x14ac:dyDescent="0.25">
      <c r="A13" s="2"/>
      <c r="B13" s="2"/>
      <c r="C13" s="2"/>
      <c r="D13" s="2"/>
      <c r="E13" s="2"/>
      <c r="F13" s="169"/>
      <c r="G13" s="9" t="s">
        <v>2349</v>
      </c>
      <c r="H13" s="12" t="s">
        <v>2350</v>
      </c>
      <c r="I13" s="2"/>
      <c r="J13" s="2"/>
      <c r="K13" s="2"/>
      <c r="L13" s="2"/>
      <c r="M13" s="2"/>
      <c r="N13" s="2"/>
      <c r="O13" s="15" t="s">
        <v>2351</v>
      </c>
      <c r="P13" s="16" t="s">
        <v>2352</v>
      </c>
      <c r="Q13" s="18"/>
      <c r="R13" s="19" t="s">
        <v>2353</v>
      </c>
      <c r="S13" s="19" t="s">
        <v>2354</v>
      </c>
      <c r="U13" t="s">
        <v>2355</v>
      </c>
      <c r="V13" s="17" t="s">
        <v>2356</v>
      </c>
      <c r="X13" t="s">
        <v>2357</v>
      </c>
      <c r="Y13" s="20" t="s">
        <v>2358</v>
      </c>
      <c r="Z13" s="18"/>
      <c r="AA13" s="18" t="s">
        <v>2359</v>
      </c>
      <c r="AB13" s="147" t="s">
        <v>2360</v>
      </c>
    </row>
    <row r="14" spans="1:35" x14ac:dyDescent="0.25">
      <c r="A14" s="2"/>
      <c r="B14" s="2"/>
      <c r="C14" s="2"/>
      <c r="D14" s="2"/>
      <c r="E14" s="2"/>
      <c r="F14" s="169"/>
      <c r="G14" s="2" t="s">
        <v>2361</v>
      </c>
      <c r="H14" s="10" t="s">
        <v>2362</v>
      </c>
      <c r="I14" s="2"/>
      <c r="J14" s="2"/>
      <c r="K14" s="2"/>
      <c r="L14" s="2"/>
      <c r="M14" s="2"/>
      <c r="N14" s="2"/>
      <c r="O14" s="15" t="s">
        <v>2363</v>
      </c>
      <c r="P14" s="16" t="s">
        <v>2364</v>
      </c>
      <c r="Q14" s="18"/>
      <c r="R14" s="19" t="s">
        <v>2365</v>
      </c>
      <c r="S14" s="19" t="s">
        <v>2366</v>
      </c>
      <c r="U14" t="s">
        <v>2367</v>
      </c>
      <c r="V14" s="17" t="s">
        <v>2368</v>
      </c>
      <c r="X14" t="s">
        <v>2369</v>
      </c>
      <c r="Y14" s="20" t="s">
        <v>2370</v>
      </c>
      <c r="Z14" s="18"/>
      <c r="AA14" s="18" t="s">
        <v>2371</v>
      </c>
      <c r="AB14" s="147" t="s">
        <v>2372</v>
      </c>
    </row>
    <row r="15" spans="1:35" x14ac:dyDescent="0.25">
      <c r="A15" s="2"/>
      <c r="B15" s="2"/>
      <c r="C15" s="2"/>
      <c r="D15" s="2"/>
      <c r="E15" s="2"/>
      <c r="F15" s="169"/>
      <c r="G15" s="2" t="s">
        <v>2373</v>
      </c>
      <c r="H15" s="10" t="s">
        <v>2374</v>
      </c>
      <c r="I15" s="2"/>
      <c r="J15" s="2"/>
      <c r="K15" s="2"/>
      <c r="L15" s="2"/>
      <c r="M15" s="2"/>
      <c r="N15" s="2"/>
      <c r="O15" s="15" t="s">
        <v>2375</v>
      </c>
      <c r="P15" s="16" t="s">
        <v>2376</v>
      </c>
      <c r="Q15" s="18"/>
      <c r="R15" s="19" t="s">
        <v>2377</v>
      </c>
      <c r="S15" s="19" t="s">
        <v>2378</v>
      </c>
      <c r="U15" t="s">
        <v>2379</v>
      </c>
      <c r="V15" s="17" t="s">
        <v>2380</v>
      </c>
      <c r="X15" t="s">
        <v>2381</v>
      </c>
      <c r="Y15" s="20" t="s">
        <v>2382</v>
      </c>
      <c r="Z15" s="18"/>
      <c r="AA15" s="18" t="s">
        <v>2383</v>
      </c>
      <c r="AB15" s="147" t="s">
        <v>2384</v>
      </c>
    </row>
    <row r="16" spans="1:35" x14ac:dyDescent="0.25">
      <c r="A16" s="2"/>
      <c r="B16" s="2"/>
      <c r="C16" s="2"/>
      <c r="D16" s="2"/>
      <c r="E16" s="2"/>
      <c r="F16" s="169"/>
      <c r="G16" s="2" t="s">
        <v>2385</v>
      </c>
      <c r="H16" s="10" t="s">
        <v>2386</v>
      </c>
      <c r="I16" s="2"/>
      <c r="J16" s="2"/>
      <c r="K16" s="2"/>
      <c r="L16" s="2"/>
      <c r="N16" s="2"/>
      <c r="O16" s="15" t="s">
        <v>2387</v>
      </c>
      <c r="P16" s="16" t="s">
        <v>2388</v>
      </c>
      <c r="Q16" s="18"/>
      <c r="R16" s="19" t="s">
        <v>2389</v>
      </c>
      <c r="S16" s="19" t="s">
        <v>2390</v>
      </c>
      <c r="U16" t="s">
        <v>2391</v>
      </c>
      <c r="V16" s="17">
        <v>533</v>
      </c>
      <c r="X16" t="s">
        <v>2392</v>
      </c>
      <c r="Y16" s="20" t="s">
        <v>2393</v>
      </c>
      <c r="Z16" s="18"/>
      <c r="AA16" s="18" t="s">
        <v>2394</v>
      </c>
      <c r="AB16" s="147" t="s">
        <v>2395</v>
      </c>
    </row>
    <row r="17" spans="7:28" x14ac:dyDescent="0.25">
      <c r="G17" s="2" t="s">
        <v>2396</v>
      </c>
      <c r="H17" s="10" t="s">
        <v>2397</v>
      </c>
      <c r="O17" s="15" t="s">
        <v>2398</v>
      </c>
      <c r="P17" s="16" t="s">
        <v>2399</v>
      </c>
      <c r="Q17" s="18"/>
      <c r="R17" s="19" t="s">
        <v>2400</v>
      </c>
      <c r="S17" s="19" t="s">
        <v>2401</v>
      </c>
      <c r="U17" t="s">
        <v>2402</v>
      </c>
      <c r="V17" s="17" t="s">
        <v>2403</v>
      </c>
      <c r="X17" t="s">
        <v>2404</v>
      </c>
      <c r="Y17" s="20" t="s">
        <v>2405</v>
      </c>
      <c r="Z17" s="18"/>
      <c r="AA17" s="18" t="s">
        <v>2406</v>
      </c>
      <c r="AB17" s="147" t="s">
        <v>2407</v>
      </c>
    </row>
    <row r="18" spans="7:28" x14ac:dyDescent="0.25">
      <c r="G18" s="2" t="s">
        <v>2408</v>
      </c>
      <c r="H18" s="10" t="s">
        <v>2409</v>
      </c>
      <c r="O18" s="15" t="s">
        <v>2410</v>
      </c>
      <c r="P18" s="16" t="s">
        <v>2411</v>
      </c>
      <c r="Q18" s="18"/>
      <c r="R18" s="19" t="s">
        <v>2412</v>
      </c>
      <c r="S18" s="19" t="s">
        <v>2413</v>
      </c>
      <c r="U18" t="s">
        <v>2414</v>
      </c>
      <c r="V18" s="17" t="s">
        <v>2415</v>
      </c>
      <c r="X18" t="s">
        <v>2416</v>
      </c>
      <c r="Y18" s="20" t="s">
        <v>2417</v>
      </c>
      <c r="Z18" s="18"/>
      <c r="AA18" s="18" t="s">
        <v>2418</v>
      </c>
      <c r="AB18" s="147" t="s">
        <v>2419</v>
      </c>
    </row>
    <row r="19" spans="7:28" x14ac:dyDescent="0.25">
      <c r="G19" s="2" t="s">
        <v>2420</v>
      </c>
      <c r="H19" s="10" t="s">
        <v>2421</v>
      </c>
      <c r="O19" s="15" t="s">
        <v>2422</v>
      </c>
      <c r="P19" s="16" t="s">
        <v>2423</v>
      </c>
      <c r="Q19" s="18"/>
      <c r="R19" s="19" t="s">
        <v>2424</v>
      </c>
      <c r="S19" s="19" t="s">
        <v>2425</v>
      </c>
      <c r="U19" t="s">
        <v>2426</v>
      </c>
      <c r="V19" s="17" t="s">
        <v>2427</v>
      </c>
      <c r="X19" t="s">
        <v>2428</v>
      </c>
      <c r="Y19" s="20" t="s">
        <v>2429</v>
      </c>
      <c r="Z19" s="18"/>
      <c r="AA19" s="18" t="s">
        <v>2430</v>
      </c>
      <c r="AB19" s="147" t="s">
        <v>2431</v>
      </c>
    </row>
    <row r="20" spans="7:28" x14ac:dyDescent="0.25">
      <c r="O20" s="15" t="s">
        <v>2432</v>
      </c>
      <c r="P20" s="16" t="s">
        <v>2433</v>
      </c>
      <c r="Q20" s="18"/>
      <c r="R20" s="19" t="s">
        <v>2434</v>
      </c>
      <c r="S20" s="19" t="s">
        <v>2435</v>
      </c>
      <c r="U20" t="s">
        <v>2436</v>
      </c>
      <c r="V20" s="17" t="s">
        <v>2437</v>
      </c>
      <c r="X20" t="s">
        <v>2438</v>
      </c>
      <c r="Y20" s="20" t="s">
        <v>2439</v>
      </c>
      <c r="Z20" s="18"/>
      <c r="AA20" s="18" t="s">
        <v>2440</v>
      </c>
      <c r="AB20" s="147" t="s">
        <v>2441</v>
      </c>
    </row>
    <row r="21" spans="7:28" x14ac:dyDescent="0.25">
      <c r="G21" s="9" t="s">
        <v>2442</v>
      </c>
      <c r="H21" s="12" t="s">
        <v>2443</v>
      </c>
      <c r="O21" s="15" t="s">
        <v>2444</v>
      </c>
      <c r="P21" s="16" t="s">
        <v>2445</v>
      </c>
      <c r="Q21" s="18"/>
      <c r="R21" s="19" t="s">
        <v>2446</v>
      </c>
      <c r="S21" s="19" t="s">
        <v>2447</v>
      </c>
      <c r="U21" t="s">
        <v>2448</v>
      </c>
      <c r="V21" s="17" t="s">
        <v>2449</v>
      </c>
      <c r="X21" t="s">
        <v>2450</v>
      </c>
      <c r="Y21" s="20" t="s">
        <v>2451</v>
      </c>
      <c r="Z21" s="18"/>
      <c r="AA21" s="18" t="s">
        <v>2452</v>
      </c>
      <c r="AB21" s="147" t="s">
        <v>2453</v>
      </c>
    </row>
    <row r="22" spans="7:28" x14ac:dyDescent="0.25">
      <c r="G22" s="2" t="s">
        <v>2454</v>
      </c>
      <c r="H22" s="10" t="s">
        <v>2455</v>
      </c>
      <c r="O22" s="15" t="s">
        <v>2456</v>
      </c>
      <c r="P22" s="16" t="s">
        <v>2457</v>
      </c>
      <c r="Q22" s="18"/>
      <c r="R22" s="19" t="s">
        <v>2458</v>
      </c>
      <c r="S22" s="19" t="s">
        <v>2459</v>
      </c>
      <c r="U22" t="s">
        <v>2460</v>
      </c>
      <c r="V22" s="17" t="s">
        <v>2461</v>
      </c>
      <c r="X22" t="s">
        <v>2462</v>
      </c>
      <c r="Y22" s="20" t="s">
        <v>2463</v>
      </c>
      <c r="Z22" s="18"/>
      <c r="AA22" s="18" t="s">
        <v>2464</v>
      </c>
      <c r="AB22" s="147" t="s">
        <v>2465</v>
      </c>
    </row>
    <row r="23" spans="7:28" x14ac:dyDescent="0.25">
      <c r="G23" s="2" t="s">
        <v>2466</v>
      </c>
      <c r="H23" s="10" t="s">
        <v>2467</v>
      </c>
      <c r="O23" s="15" t="s">
        <v>2468</v>
      </c>
      <c r="P23" s="16" t="s">
        <v>2469</v>
      </c>
      <c r="Q23" s="18"/>
      <c r="R23" s="19" t="s">
        <v>2470</v>
      </c>
      <c r="S23" s="19" t="s">
        <v>2471</v>
      </c>
      <c r="U23" t="s">
        <v>2472</v>
      </c>
      <c r="V23" s="17">
        <v>112</v>
      </c>
      <c r="X23" t="s">
        <v>2473</v>
      </c>
      <c r="Y23" s="20" t="s">
        <v>2474</v>
      </c>
      <c r="Z23" s="18"/>
      <c r="AA23" s="18" t="s">
        <v>2475</v>
      </c>
      <c r="AB23" s="147" t="s">
        <v>2476</v>
      </c>
    </row>
    <row r="24" spans="7:28" x14ac:dyDescent="0.25">
      <c r="G24" s="2" t="s">
        <v>2477</v>
      </c>
      <c r="H24" s="10" t="s">
        <v>2478</v>
      </c>
      <c r="O24" s="15" t="s">
        <v>2479</v>
      </c>
      <c r="P24" s="16" t="s">
        <v>2480</v>
      </c>
      <c r="Q24" s="18"/>
      <c r="R24" s="19" t="s">
        <v>2481</v>
      </c>
      <c r="S24" s="19" t="s">
        <v>2482</v>
      </c>
      <c r="U24" t="s">
        <v>2483</v>
      </c>
      <c r="V24" s="17">
        <v>204</v>
      </c>
      <c r="X24" t="s">
        <v>2484</v>
      </c>
      <c r="Y24" s="20" t="s">
        <v>2485</v>
      </c>
      <c r="Z24" s="18"/>
      <c r="AA24" s="18" t="s">
        <v>2486</v>
      </c>
      <c r="AB24" s="147" t="s">
        <v>2487</v>
      </c>
    </row>
    <row r="25" spans="7:28" x14ac:dyDescent="0.25">
      <c r="G25" s="2" t="s">
        <v>2488</v>
      </c>
      <c r="H25" s="10" t="s">
        <v>2489</v>
      </c>
      <c r="O25" s="15" t="s">
        <v>2490</v>
      </c>
      <c r="P25" s="16" t="s">
        <v>2491</v>
      </c>
      <c r="Q25" s="18"/>
      <c r="R25" s="19" t="s">
        <v>2492</v>
      </c>
      <c r="S25" s="19" t="s">
        <v>2493</v>
      </c>
      <c r="U25" t="s">
        <v>2494</v>
      </c>
      <c r="V25" s="17" t="s">
        <v>2495</v>
      </c>
      <c r="X25" t="s">
        <v>2496</v>
      </c>
      <c r="Y25" s="20" t="s">
        <v>2497</v>
      </c>
      <c r="Z25" s="18"/>
      <c r="AA25" s="18" t="s">
        <v>2498</v>
      </c>
      <c r="AB25" s="147" t="s">
        <v>2499</v>
      </c>
    </row>
    <row r="26" spans="7:28" x14ac:dyDescent="0.25">
      <c r="G26" s="2" t="s">
        <v>2500</v>
      </c>
      <c r="H26" s="10" t="s">
        <v>2501</v>
      </c>
      <c r="O26" s="15" t="s">
        <v>2502</v>
      </c>
      <c r="P26" s="16" t="s">
        <v>2503</v>
      </c>
      <c r="Q26" s="18"/>
      <c r="R26" t="s">
        <v>2504</v>
      </c>
      <c r="S26" t="s">
        <v>2505</v>
      </c>
      <c r="U26" t="s">
        <v>2506</v>
      </c>
      <c r="V26" s="17">
        <v>162</v>
      </c>
      <c r="X26" t="s">
        <v>2507</v>
      </c>
      <c r="Y26" s="20" t="s">
        <v>2508</v>
      </c>
      <c r="Z26" s="18"/>
      <c r="AA26" s="18" t="s">
        <v>2509</v>
      </c>
      <c r="AB26" s="147" t="s">
        <v>2510</v>
      </c>
    </row>
    <row r="27" spans="7:28" x14ac:dyDescent="0.25">
      <c r="G27" s="2" t="s">
        <v>2511</v>
      </c>
      <c r="H27" s="10" t="s">
        <v>2512</v>
      </c>
      <c r="O27" s="15" t="s">
        <v>2513</v>
      </c>
      <c r="P27" s="16" t="s">
        <v>2514</v>
      </c>
      <c r="Q27" s="18"/>
      <c r="R27" t="s">
        <v>2515</v>
      </c>
      <c r="S27" t="s">
        <v>2516</v>
      </c>
      <c r="U27" t="s">
        <v>2517</v>
      </c>
      <c r="V27" s="17" t="s">
        <v>2518</v>
      </c>
      <c r="X27" t="s">
        <v>2519</v>
      </c>
      <c r="Y27" s="20" t="s">
        <v>2520</v>
      </c>
      <c r="Z27" s="18"/>
      <c r="AA27" s="18" t="s">
        <v>2521</v>
      </c>
      <c r="AB27" s="147" t="s">
        <v>2522</v>
      </c>
    </row>
    <row r="28" spans="7:28" x14ac:dyDescent="0.25">
      <c r="G28" s="2" t="s">
        <v>2523</v>
      </c>
      <c r="H28" s="10" t="s">
        <v>2524</v>
      </c>
      <c r="O28" s="15" t="s">
        <v>2525</v>
      </c>
      <c r="P28" s="16" t="s">
        <v>2526</v>
      </c>
      <c r="Q28" s="18"/>
      <c r="U28" t="s">
        <v>2527</v>
      </c>
      <c r="V28" s="17">
        <v>535</v>
      </c>
      <c r="X28" t="s">
        <v>2528</v>
      </c>
      <c r="Y28" s="20" t="s">
        <v>2529</v>
      </c>
      <c r="Z28" s="18"/>
      <c r="AA28" s="18" t="s">
        <v>2530</v>
      </c>
      <c r="AB28" s="148">
        <v>10</v>
      </c>
    </row>
    <row r="29" spans="7:28" x14ac:dyDescent="0.25">
      <c r="O29" s="15" t="s">
        <v>2531</v>
      </c>
      <c r="P29" s="16" t="s">
        <v>2532</v>
      </c>
      <c r="Q29" s="18"/>
      <c r="U29" t="s">
        <v>2533</v>
      </c>
      <c r="V29" s="17" t="s">
        <v>2534</v>
      </c>
      <c r="X29" t="s">
        <v>2535</v>
      </c>
      <c r="Y29" s="20" t="s">
        <v>2536</v>
      </c>
      <c r="Z29" s="18"/>
      <c r="AA29" s="18" t="s">
        <v>2537</v>
      </c>
      <c r="AB29" s="147" t="s">
        <v>2538</v>
      </c>
    </row>
    <row r="30" spans="7:28" x14ac:dyDescent="0.25">
      <c r="G30" s="9" t="s">
        <v>2539</v>
      </c>
      <c r="H30" s="12" t="s">
        <v>2540</v>
      </c>
      <c r="O30" s="15" t="s">
        <v>2541</v>
      </c>
      <c r="P30" s="16" t="s">
        <v>2542</v>
      </c>
      <c r="Q30" s="18"/>
      <c r="U30" t="s">
        <v>2543</v>
      </c>
      <c r="V30" s="17" t="s">
        <v>2544</v>
      </c>
      <c r="X30" t="s">
        <v>2545</v>
      </c>
      <c r="Y30" s="20" t="s">
        <v>2546</v>
      </c>
      <c r="Z30" s="18"/>
      <c r="AA30" s="18" t="s">
        <v>2547</v>
      </c>
      <c r="AB30" s="147" t="s">
        <v>2548</v>
      </c>
    </row>
    <row r="31" spans="7:28" x14ac:dyDescent="0.25">
      <c r="G31" s="2" t="s">
        <v>2549</v>
      </c>
      <c r="H31" s="10" t="s">
        <v>2550</v>
      </c>
      <c r="O31" s="15" t="s">
        <v>2551</v>
      </c>
      <c r="P31" s="16" t="s">
        <v>2552</v>
      </c>
      <c r="Q31" s="18"/>
      <c r="U31" t="s">
        <v>2553</v>
      </c>
      <c r="V31" s="17" t="s">
        <v>2554</v>
      </c>
      <c r="X31" t="s">
        <v>2555</v>
      </c>
      <c r="Y31" s="20" t="s">
        <v>2556</v>
      </c>
      <c r="Z31" s="18"/>
      <c r="AA31" s="18" t="s">
        <v>2557</v>
      </c>
      <c r="AB31" s="147" t="s">
        <v>2558</v>
      </c>
    </row>
    <row r="32" spans="7:28" x14ac:dyDescent="0.25">
      <c r="G32" s="2" t="s">
        <v>2559</v>
      </c>
      <c r="H32" s="10" t="s">
        <v>2560</v>
      </c>
      <c r="O32" s="15" t="s">
        <v>2561</v>
      </c>
      <c r="P32" s="16" t="s">
        <v>2562</v>
      </c>
      <c r="Q32" s="18"/>
      <c r="U32" t="s">
        <v>2563</v>
      </c>
      <c r="V32" s="17">
        <v>384</v>
      </c>
      <c r="X32" t="s">
        <v>2564</v>
      </c>
      <c r="Y32" s="20" t="s">
        <v>2565</v>
      </c>
      <c r="Z32" s="18"/>
      <c r="AA32" s="24"/>
      <c r="AB32" s="24"/>
    </row>
    <row r="33" spans="7:28" x14ac:dyDescent="0.25">
      <c r="G33" s="2" t="s">
        <v>2566</v>
      </c>
      <c r="H33" s="10" t="s">
        <v>2567</v>
      </c>
      <c r="O33" s="15" t="s">
        <v>2568</v>
      </c>
      <c r="P33" s="16" t="s">
        <v>2569</v>
      </c>
      <c r="Q33" s="18"/>
      <c r="U33" t="s">
        <v>2570</v>
      </c>
      <c r="V33" s="17" t="s">
        <v>2571</v>
      </c>
      <c r="X33" t="s">
        <v>2572</v>
      </c>
      <c r="Y33" s="20" t="s">
        <v>2573</v>
      </c>
      <c r="Z33" s="18"/>
      <c r="AA33" s="24"/>
      <c r="AB33" s="24"/>
    </row>
    <row r="34" spans="7:28" x14ac:dyDescent="0.25">
      <c r="G34" s="2" t="s">
        <v>2574</v>
      </c>
      <c r="H34" s="10" t="s">
        <v>2575</v>
      </c>
      <c r="O34" t="s">
        <v>2576</v>
      </c>
      <c r="P34" t="s">
        <v>2577</v>
      </c>
      <c r="U34" t="s">
        <v>2578</v>
      </c>
      <c r="V34" s="17" t="s">
        <v>2579</v>
      </c>
      <c r="X34" t="s">
        <v>2580</v>
      </c>
      <c r="Y34" s="20" t="s">
        <v>2581</v>
      </c>
      <c r="Z34" s="18"/>
      <c r="AA34" s="24"/>
      <c r="AB34" s="24"/>
    </row>
    <row r="35" spans="7:28" x14ac:dyDescent="0.25">
      <c r="G35" s="2" t="s">
        <v>2582</v>
      </c>
      <c r="H35" s="10" t="s">
        <v>2583</v>
      </c>
      <c r="O35" t="s">
        <v>2584</v>
      </c>
      <c r="P35" t="s">
        <v>2585</v>
      </c>
      <c r="U35" t="s">
        <v>2586</v>
      </c>
      <c r="V35" s="17" t="s">
        <v>2587</v>
      </c>
      <c r="X35" t="s">
        <v>2588</v>
      </c>
      <c r="Y35" s="20" t="s">
        <v>2589</v>
      </c>
      <c r="Z35" s="18"/>
      <c r="AA35" s="24"/>
      <c r="AB35" s="24"/>
    </row>
    <row r="36" spans="7:28" x14ac:dyDescent="0.25">
      <c r="G36" s="2" t="s">
        <v>2590</v>
      </c>
      <c r="H36" s="10" t="s">
        <v>2591</v>
      </c>
      <c r="U36" t="s">
        <v>2592</v>
      </c>
      <c r="V36" s="17">
        <v>100</v>
      </c>
      <c r="AA36" s="24"/>
      <c r="AB36" s="24"/>
    </row>
    <row r="37" spans="7:28" x14ac:dyDescent="0.25">
      <c r="G37" s="2" t="s">
        <v>2593</v>
      </c>
      <c r="H37" s="10" t="s">
        <v>2594</v>
      </c>
      <c r="U37" t="s">
        <v>2595</v>
      </c>
      <c r="V37" s="17">
        <v>854</v>
      </c>
      <c r="AA37" s="24"/>
      <c r="AB37" s="24"/>
    </row>
    <row r="38" spans="7:28" x14ac:dyDescent="0.25">
      <c r="G38" s="2" t="s">
        <v>2596</v>
      </c>
      <c r="H38" s="10" t="s">
        <v>2597</v>
      </c>
      <c r="U38" t="s">
        <v>2598</v>
      </c>
      <c r="V38" s="17">
        <v>108</v>
      </c>
      <c r="AA38" s="24"/>
      <c r="AB38" s="24"/>
    </row>
    <row r="39" spans="7:28" x14ac:dyDescent="0.25">
      <c r="G39" s="2" t="s">
        <v>2599</v>
      </c>
      <c r="H39" s="10" t="s">
        <v>2600</v>
      </c>
      <c r="U39" t="s">
        <v>2601</v>
      </c>
      <c r="V39" s="17" t="s">
        <v>2602</v>
      </c>
      <c r="AA39" s="24"/>
      <c r="AB39" s="24"/>
    </row>
    <row r="40" spans="7:28" x14ac:dyDescent="0.25">
      <c r="G40" s="2" t="s">
        <v>2603</v>
      </c>
      <c r="H40" s="10" t="s">
        <v>2604</v>
      </c>
      <c r="U40" t="s">
        <v>2605</v>
      </c>
      <c r="V40" s="17">
        <v>548</v>
      </c>
      <c r="AA40" s="24"/>
      <c r="AB40" s="24"/>
    </row>
    <row r="41" spans="7:28" x14ac:dyDescent="0.25">
      <c r="G41" s="2" t="s">
        <v>2606</v>
      </c>
      <c r="H41" s="10" t="s">
        <v>2607</v>
      </c>
      <c r="U41" t="s">
        <v>2608</v>
      </c>
      <c r="V41" s="17">
        <v>862</v>
      </c>
      <c r="AA41" s="24"/>
      <c r="AB41" s="24"/>
    </row>
    <row r="42" spans="7:28" x14ac:dyDescent="0.25">
      <c r="G42" s="2" t="s">
        <v>2609</v>
      </c>
      <c r="H42" s="10" t="s">
        <v>2610</v>
      </c>
      <c r="U42" t="s">
        <v>2611</v>
      </c>
      <c r="V42" s="17">
        <v>704</v>
      </c>
      <c r="AA42" s="24"/>
      <c r="AB42" s="24"/>
    </row>
    <row r="43" spans="7:28" x14ac:dyDescent="0.25">
      <c r="G43" s="2" t="s">
        <v>2612</v>
      </c>
      <c r="H43" s="10" t="s">
        <v>2613</v>
      </c>
      <c r="U43" t="s">
        <v>2614</v>
      </c>
      <c r="V43" s="17">
        <v>876</v>
      </c>
      <c r="AA43" s="24"/>
      <c r="AB43" s="24"/>
    </row>
    <row r="44" spans="7:28" x14ac:dyDescent="0.25">
      <c r="G44" s="2" t="s">
        <v>2615</v>
      </c>
      <c r="H44" s="10" t="s">
        <v>2616</v>
      </c>
      <c r="U44" t="s">
        <v>2617</v>
      </c>
      <c r="V44" s="17">
        <v>266</v>
      </c>
      <c r="AA44" s="24"/>
      <c r="AB44" s="24"/>
    </row>
    <row r="45" spans="7:28" x14ac:dyDescent="0.25">
      <c r="U45" t="s">
        <v>2618</v>
      </c>
      <c r="V45" s="17">
        <v>270</v>
      </c>
      <c r="AA45" s="24"/>
      <c r="AB45" s="24"/>
    </row>
    <row r="46" spans="7:28" x14ac:dyDescent="0.25">
      <c r="G46" s="9" t="s">
        <v>2619</v>
      </c>
      <c r="H46" s="12" t="s">
        <v>2620</v>
      </c>
      <c r="U46" t="s">
        <v>2621</v>
      </c>
      <c r="V46" s="17">
        <v>288</v>
      </c>
      <c r="AA46" s="24"/>
      <c r="AB46" s="24"/>
    </row>
    <row r="47" spans="7:28" x14ac:dyDescent="0.25">
      <c r="G47" s="2" t="s">
        <v>2622</v>
      </c>
      <c r="H47" s="10" t="s">
        <v>2623</v>
      </c>
      <c r="U47" t="s">
        <v>2624</v>
      </c>
      <c r="V47" s="17">
        <v>312</v>
      </c>
      <c r="AA47" s="24"/>
      <c r="AB47" s="24"/>
    </row>
    <row r="48" spans="7:28" x14ac:dyDescent="0.25">
      <c r="U48" t="s">
        <v>2625</v>
      </c>
      <c r="V48" s="17">
        <v>320</v>
      </c>
      <c r="AA48" s="24"/>
      <c r="AB48" s="24"/>
    </row>
    <row r="49" spans="7:28" x14ac:dyDescent="0.25">
      <c r="G49" s="9" t="s">
        <v>2626</v>
      </c>
      <c r="H49" s="12" t="s">
        <v>2627</v>
      </c>
      <c r="U49" t="s">
        <v>2628</v>
      </c>
      <c r="V49" s="17">
        <v>324</v>
      </c>
      <c r="AA49" s="24"/>
      <c r="AB49" s="24"/>
    </row>
    <row r="50" spans="7:28" x14ac:dyDescent="0.25">
      <c r="G50" s="2" t="s">
        <v>2629</v>
      </c>
      <c r="H50" s="10" t="s">
        <v>2630</v>
      </c>
      <c r="U50" t="s">
        <v>2631</v>
      </c>
      <c r="V50" s="17">
        <v>624</v>
      </c>
      <c r="AA50" s="24"/>
      <c r="AB50" s="24"/>
    </row>
    <row r="51" spans="7:28" x14ac:dyDescent="0.25">
      <c r="U51" t="s">
        <v>2632</v>
      </c>
      <c r="V51" s="17">
        <v>276</v>
      </c>
      <c r="AA51" s="24"/>
      <c r="AB51" s="24"/>
    </row>
    <row r="52" spans="7:28" x14ac:dyDescent="0.25">
      <c r="G52" s="9" t="s">
        <v>2633</v>
      </c>
      <c r="H52" s="12" t="s">
        <v>2634</v>
      </c>
      <c r="U52" t="s">
        <v>2635</v>
      </c>
      <c r="V52" s="17">
        <v>831</v>
      </c>
      <c r="AA52" s="24"/>
      <c r="AB52" s="24"/>
    </row>
    <row r="53" spans="7:28" x14ac:dyDescent="0.25">
      <c r="G53" s="2" t="s">
        <v>2636</v>
      </c>
      <c r="H53" s="10" t="s">
        <v>2637</v>
      </c>
      <c r="U53" t="s">
        <v>2638</v>
      </c>
      <c r="V53" s="17">
        <v>292</v>
      </c>
      <c r="AA53" s="24"/>
      <c r="AB53" s="24"/>
    </row>
    <row r="54" spans="7:28" x14ac:dyDescent="0.25">
      <c r="U54" t="s">
        <v>2639</v>
      </c>
      <c r="V54" s="17">
        <v>328</v>
      </c>
      <c r="AA54" s="24"/>
      <c r="AB54" s="24"/>
    </row>
    <row r="55" spans="7:28" x14ac:dyDescent="0.25">
      <c r="G55" s="9" t="s">
        <v>2640</v>
      </c>
      <c r="H55" s="12" t="s">
        <v>2641</v>
      </c>
      <c r="U55" t="s">
        <v>2642</v>
      </c>
      <c r="V55" s="17">
        <v>308</v>
      </c>
      <c r="AA55" s="24"/>
      <c r="AB55" s="24"/>
    </row>
    <row r="56" spans="7:28" x14ac:dyDescent="0.25">
      <c r="G56" s="2" t="s">
        <v>2643</v>
      </c>
      <c r="H56" s="10" t="s">
        <v>2644</v>
      </c>
      <c r="U56" t="s">
        <v>2645</v>
      </c>
      <c r="V56" s="17">
        <v>304</v>
      </c>
      <c r="AA56" s="24"/>
      <c r="AB56" s="24"/>
    </row>
    <row r="57" spans="7:28" x14ac:dyDescent="0.25">
      <c r="U57" t="s">
        <v>2646</v>
      </c>
      <c r="V57" s="17">
        <v>268</v>
      </c>
      <c r="AA57" s="24"/>
      <c r="AB57" s="24"/>
    </row>
    <row r="58" spans="7:28" x14ac:dyDescent="0.25">
      <c r="G58" s="9" t="s">
        <v>2647</v>
      </c>
      <c r="H58" s="12" t="s">
        <v>2648</v>
      </c>
      <c r="U58" t="s">
        <v>2649</v>
      </c>
      <c r="V58" s="17">
        <v>300</v>
      </c>
      <c r="AA58" s="24"/>
      <c r="AB58" s="24"/>
    </row>
    <row r="59" spans="7:28" x14ac:dyDescent="0.25">
      <c r="G59" s="2" t="s">
        <v>2650</v>
      </c>
      <c r="H59" s="10" t="s">
        <v>2651</v>
      </c>
      <c r="U59" t="s">
        <v>2652</v>
      </c>
      <c r="V59" s="17">
        <v>316</v>
      </c>
      <c r="AA59" s="24"/>
      <c r="AB59" s="24"/>
    </row>
    <row r="60" spans="7:28" x14ac:dyDescent="0.25">
      <c r="U60" t="s">
        <v>2653</v>
      </c>
      <c r="V60" s="17">
        <v>208</v>
      </c>
      <c r="AA60" s="24"/>
      <c r="AB60" s="24"/>
    </row>
    <row r="61" spans="7:28" x14ac:dyDescent="0.25">
      <c r="G61" s="9" t="s">
        <v>2654</v>
      </c>
      <c r="H61" s="12" t="s">
        <v>2655</v>
      </c>
      <c r="U61" t="s">
        <v>2656</v>
      </c>
      <c r="V61" s="17">
        <v>850</v>
      </c>
      <c r="AA61" s="24"/>
      <c r="AB61" s="24"/>
    </row>
    <row r="62" spans="7:28" x14ac:dyDescent="0.25">
      <c r="G62" s="2" t="s">
        <v>2657</v>
      </c>
      <c r="H62" s="10" t="s">
        <v>2658</v>
      </c>
      <c r="U62" t="s">
        <v>2659</v>
      </c>
      <c r="V62" s="17">
        <v>408</v>
      </c>
      <c r="AA62" s="24"/>
      <c r="AB62" s="24"/>
    </row>
    <row r="63" spans="7:28" x14ac:dyDescent="0.25">
      <c r="G63" s="2" t="s">
        <v>2660</v>
      </c>
      <c r="H63" s="10" t="s">
        <v>2661</v>
      </c>
      <c r="U63" t="s">
        <v>2662</v>
      </c>
      <c r="V63" s="17">
        <v>180</v>
      </c>
      <c r="AA63" s="24"/>
      <c r="AB63" s="24"/>
    </row>
    <row r="64" spans="7:28" x14ac:dyDescent="0.25">
      <c r="U64" t="s">
        <v>2663</v>
      </c>
      <c r="V64" s="17">
        <v>212</v>
      </c>
      <c r="AA64" s="24"/>
      <c r="AB64" s="24"/>
    </row>
    <row r="65" spans="1:28" x14ac:dyDescent="0.25">
      <c r="U65" t="s">
        <v>2664</v>
      </c>
      <c r="V65" s="17">
        <v>214</v>
      </c>
      <c r="AA65" s="24"/>
      <c r="AB65" s="24"/>
    </row>
    <row r="66" spans="1:28" x14ac:dyDescent="0.25">
      <c r="A66" s="22" t="s">
        <v>2665</v>
      </c>
      <c r="U66" t="s">
        <v>2666</v>
      </c>
      <c r="V66" s="17">
        <v>818</v>
      </c>
      <c r="AA66" s="24"/>
      <c r="AB66" s="24"/>
    </row>
    <row r="67" spans="1:28" x14ac:dyDescent="0.25">
      <c r="A67" s="28" t="str">
        <f>IF(D68="A","YES",IF(AND(D68="B",B69=B70,B71=B72),"YES","NO"))</f>
        <v>YES</v>
      </c>
      <c r="B67" s="29"/>
      <c r="U67" t="s">
        <v>2667</v>
      </c>
      <c r="V67" s="17">
        <v>218</v>
      </c>
      <c r="AA67" s="24"/>
      <c r="AB67" s="24"/>
    </row>
    <row r="68" spans="1:28" x14ac:dyDescent="0.25">
      <c r="A68" s="28" t="s">
        <v>2668</v>
      </c>
      <c r="B68" s="29">
        <f>'ND-1-prijava-2'!C10</f>
        <v>0</v>
      </c>
      <c r="D68" t="str">
        <f>IF(B68=0,"A","B")</f>
        <v>A</v>
      </c>
      <c r="U68" t="s">
        <v>2669</v>
      </c>
      <c r="V68" s="17">
        <v>226</v>
      </c>
      <c r="AA68" s="24"/>
      <c r="AB68" s="24"/>
    </row>
    <row r="69" spans="1:28" x14ac:dyDescent="0.25">
      <c r="A69" s="29" t="s">
        <v>2670</v>
      </c>
      <c r="B69" s="29" t="str">
        <f>'ND-1-prijava-2'!Q4</f>
        <v/>
      </c>
      <c r="U69" t="s">
        <v>2671</v>
      </c>
      <c r="V69" s="17">
        <v>222</v>
      </c>
      <c r="AA69" s="24"/>
      <c r="AB69" s="24"/>
    </row>
    <row r="70" spans="1:28" x14ac:dyDescent="0.25">
      <c r="A70" s="29" t="s">
        <v>2672</v>
      </c>
      <c r="B70" s="29" t="str">
        <f>'ND-1-prijava-2'!Q6</f>
        <v/>
      </c>
      <c r="D70" s="29" t="b">
        <f>B69=B70</f>
        <v>1</v>
      </c>
      <c r="U70" t="s">
        <v>2673</v>
      </c>
      <c r="V70" s="17">
        <v>232</v>
      </c>
      <c r="AA70" s="24"/>
      <c r="AB70" s="24"/>
    </row>
    <row r="71" spans="1:28" x14ac:dyDescent="0.25">
      <c r="A71" s="29" t="s">
        <v>2674</v>
      </c>
      <c r="B71" s="30">
        <f>'ND-1-prijava-2'!N9</f>
        <v>0</v>
      </c>
      <c r="D71" s="29" t="b">
        <f>B71=B72</f>
        <v>1</v>
      </c>
      <c r="U71" t="s">
        <v>2675</v>
      </c>
      <c r="V71" s="17" t="s">
        <v>2676</v>
      </c>
      <c r="AA71" s="24"/>
      <c r="AB71" s="24"/>
    </row>
    <row r="72" spans="1:28" x14ac:dyDescent="0.25">
      <c r="A72" s="29" t="s">
        <v>2677</v>
      </c>
      <c r="B72" s="30">
        <f>'ND-1-prijava-2'!N11</f>
        <v>0</v>
      </c>
      <c r="U72" t="s">
        <v>2678</v>
      </c>
      <c r="V72" s="17">
        <v>233</v>
      </c>
      <c r="AA72" s="24"/>
      <c r="AB72" s="24"/>
    </row>
    <row r="73" spans="1:28" x14ac:dyDescent="0.25">
      <c r="U73" t="s">
        <v>2679</v>
      </c>
      <c r="V73" s="17">
        <v>231</v>
      </c>
      <c r="AA73" s="24"/>
      <c r="AB73" s="24"/>
    </row>
    <row r="74" spans="1:28" x14ac:dyDescent="0.25">
      <c r="U74" t="s">
        <v>2680</v>
      </c>
      <c r="V74" s="17">
        <v>894</v>
      </c>
      <c r="AA74" s="24"/>
      <c r="AB74" s="24"/>
    </row>
    <row r="75" spans="1:28" x14ac:dyDescent="0.25">
      <c r="A75" s="22" t="s">
        <v>2681</v>
      </c>
      <c r="U75" t="s">
        <v>2682</v>
      </c>
      <c r="V75" s="17">
        <v>732</v>
      </c>
      <c r="AA75" s="24"/>
      <c r="AB75" s="24"/>
    </row>
    <row r="76" spans="1:28" x14ac:dyDescent="0.25">
      <c r="A76" s="162">
        <f>+'ND-1-prijava-2'!C4</f>
        <v>0</v>
      </c>
      <c r="U76" t="s">
        <v>2683</v>
      </c>
      <c r="V76" s="17">
        <v>132</v>
      </c>
      <c r="AA76" s="24"/>
      <c r="AB76" s="24"/>
    </row>
    <row r="77" spans="1:28" x14ac:dyDescent="0.25">
      <c r="A77" s="162">
        <f>+'ND-1-prijava-2'!C6</f>
        <v>0</v>
      </c>
      <c r="U77" t="s">
        <v>2684</v>
      </c>
      <c r="V77" s="17">
        <v>716</v>
      </c>
      <c r="AA77" s="24"/>
      <c r="AB77" s="24"/>
    </row>
    <row r="78" spans="1:28" x14ac:dyDescent="0.25">
      <c r="A78" s="162">
        <f>+'ND-1-prijava-2'!C8</f>
        <v>0</v>
      </c>
      <c r="U78" t="s">
        <v>2685</v>
      </c>
      <c r="V78" s="17">
        <v>376</v>
      </c>
      <c r="AA78" s="24"/>
      <c r="AB78" s="24"/>
    </row>
    <row r="79" spans="1:28" x14ac:dyDescent="0.25">
      <c r="A79" s="162">
        <f>+'ND-1-prijava-2'!C10</f>
        <v>0</v>
      </c>
      <c r="U79" t="s">
        <v>2686</v>
      </c>
      <c r="V79" s="17">
        <v>356</v>
      </c>
      <c r="AA79" s="24"/>
      <c r="AB79" s="24"/>
    </row>
    <row r="80" spans="1:28" x14ac:dyDescent="0.25">
      <c r="A80" s="162">
        <f>+'ND-1-prijava-2'!C12</f>
        <v>0</v>
      </c>
      <c r="U80" t="s">
        <v>2687</v>
      </c>
      <c r="V80" s="17">
        <v>360</v>
      </c>
      <c r="AA80" s="24"/>
      <c r="AB80" s="24"/>
    </row>
    <row r="81" spans="1:28" x14ac:dyDescent="0.25">
      <c r="A81" s="163">
        <f>COUNTIF($A$76:$A$80,0)</f>
        <v>5</v>
      </c>
      <c r="U81" t="s">
        <v>2688</v>
      </c>
      <c r="V81" s="17">
        <v>368</v>
      </c>
      <c r="AA81" s="24"/>
      <c r="AB81" s="24"/>
    </row>
    <row r="82" spans="1:28" x14ac:dyDescent="0.25">
      <c r="A82" s="162"/>
      <c r="U82" t="s">
        <v>2689</v>
      </c>
      <c r="V82" s="17">
        <v>372</v>
      </c>
      <c r="AA82" s="24"/>
      <c r="AB82" s="24"/>
    </row>
    <row r="83" spans="1:28" x14ac:dyDescent="0.25">
      <c r="A83" s="162" t="s">
        <v>2690</v>
      </c>
      <c r="U83" t="s">
        <v>2691</v>
      </c>
      <c r="V83" s="17">
        <v>364</v>
      </c>
      <c r="AA83" s="24"/>
      <c r="AB83" s="24"/>
    </row>
    <row r="84" spans="1:28" x14ac:dyDescent="0.25">
      <c r="A84" s="162">
        <f>+A79</f>
        <v>0</v>
      </c>
      <c r="B84" t="str">
        <f>IF(A84=0,"yes","no")</f>
        <v>yes</v>
      </c>
      <c r="U84" t="s">
        <v>2692</v>
      </c>
      <c r="V84" s="17">
        <v>352</v>
      </c>
      <c r="AA84" s="24"/>
      <c r="AB84" s="24"/>
    </row>
    <row r="85" spans="1:28" x14ac:dyDescent="0.25">
      <c r="A85" s="162"/>
      <c r="U85" t="s">
        <v>2693</v>
      </c>
      <c r="V85" s="17">
        <v>380</v>
      </c>
      <c r="AA85" s="24"/>
      <c r="AB85" s="24"/>
    </row>
    <row r="86" spans="1:28" x14ac:dyDescent="0.25">
      <c r="A86" s="162"/>
      <c r="U86" t="s">
        <v>2694</v>
      </c>
      <c r="V86" s="17">
        <v>388</v>
      </c>
      <c r="AA86" s="24"/>
      <c r="AB86" s="24"/>
    </row>
    <row r="87" spans="1:28" x14ac:dyDescent="0.25">
      <c r="A87" s="162"/>
      <c r="U87" t="s">
        <v>2695</v>
      </c>
      <c r="V87" s="17">
        <v>392</v>
      </c>
      <c r="AA87" s="24"/>
      <c r="AB87" s="24"/>
    </row>
    <row r="88" spans="1:28" x14ac:dyDescent="0.25">
      <c r="U88" t="s">
        <v>2696</v>
      </c>
      <c r="V88" s="17">
        <v>887</v>
      </c>
      <c r="AA88" s="24"/>
      <c r="AB88" s="24"/>
    </row>
    <row r="89" spans="1:28" x14ac:dyDescent="0.25">
      <c r="U89" t="s">
        <v>2697</v>
      </c>
      <c r="V89" s="17">
        <v>400</v>
      </c>
      <c r="AA89" s="24"/>
      <c r="AB89" s="24"/>
    </row>
    <row r="90" spans="1:28" x14ac:dyDescent="0.25">
      <c r="U90" t="s">
        <v>2698</v>
      </c>
      <c r="V90" s="17">
        <v>728</v>
      </c>
      <c r="AA90" s="24"/>
      <c r="AB90" s="24"/>
    </row>
    <row r="91" spans="1:28" x14ac:dyDescent="0.25">
      <c r="U91" t="s">
        <v>2699</v>
      </c>
      <c r="V91" s="17">
        <v>710</v>
      </c>
      <c r="AA91" s="24"/>
      <c r="AB91" s="24"/>
    </row>
    <row r="92" spans="1:28" x14ac:dyDescent="0.25">
      <c r="U92" t="s">
        <v>2700</v>
      </c>
      <c r="V92" s="17">
        <v>239</v>
      </c>
      <c r="AA92" s="24"/>
      <c r="AB92" s="24"/>
    </row>
    <row r="93" spans="1:28" x14ac:dyDescent="0.25">
      <c r="U93" t="s">
        <v>2701</v>
      </c>
      <c r="V93" s="17">
        <v>398</v>
      </c>
      <c r="AA93" s="24"/>
      <c r="AB93" s="24"/>
    </row>
    <row r="94" spans="1:28" x14ac:dyDescent="0.25">
      <c r="U94" t="s">
        <v>2702</v>
      </c>
      <c r="V94" s="17">
        <v>136</v>
      </c>
      <c r="AA94" s="24"/>
      <c r="AB94" s="24"/>
    </row>
    <row r="95" spans="1:28" x14ac:dyDescent="0.25">
      <c r="U95" t="s">
        <v>2703</v>
      </c>
      <c r="V95" s="17">
        <v>116</v>
      </c>
      <c r="AA95" s="24"/>
      <c r="AB95" s="24"/>
    </row>
    <row r="96" spans="1:28" x14ac:dyDescent="0.25">
      <c r="U96" t="s">
        <v>2704</v>
      </c>
      <c r="V96" s="17">
        <v>120</v>
      </c>
      <c r="AA96" s="24"/>
      <c r="AB96" s="24"/>
    </row>
    <row r="97" spans="21:28" x14ac:dyDescent="0.25">
      <c r="U97" t="s">
        <v>2705</v>
      </c>
      <c r="V97" s="17">
        <v>124</v>
      </c>
      <c r="AA97" s="24"/>
      <c r="AB97" s="24"/>
    </row>
    <row r="98" spans="21:28" x14ac:dyDescent="0.25">
      <c r="U98" t="s">
        <v>2706</v>
      </c>
      <c r="V98" s="17">
        <v>634</v>
      </c>
      <c r="AA98" s="24"/>
      <c r="AB98" s="24"/>
    </row>
    <row r="99" spans="21:28" x14ac:dyDescent="0.25">
      <c r="U99" t="s">
        <v>2707</v>
      </c>
      <c r="V99" s="17">
        <v>404</v>
      </c>
      <c r="AA99" s="24"/>
      <c r="AB99" s="24"/>
    </row>
    <row r="100" spans="21:28" x14ac:dyDescent="0.25">
      <c r="U100" t="s">
        <v>2708</v>
      </c>
      <c r="V100" s="17">
        <v>156</v>
      </c>
      <c r="AA100" s="24"/>
      <c r="AB100" s="24"/>
    </row>
    <row r="101" spans="21:28" x14ac:dyDescent="0.25">
      <c r="U101" t="s">
        <v>2709</v>
      </c>
      <c r="V101" s="17">
        <v>158</v>
      </c>
      <c r="AA101" s="24"/>
      <c r="AB101" s="24"/>
    </row>
    <row r="102" spans="21:28" x14ac:dyDescent="0.25">
      <c r="U102" t="s">
        <v>2710</v>
      </c>
      <c r="V102" s="17">
        <v>196</v>
      </c>
      <c r="AA102" s="24"/>
      <c r="AB102" s="24"/>
    </row>
    <row r="103" spans="21:28" x14ac:dyDescent="0.25">
      <c r="U103" t="s">
        <v>2711</v>
      </c>
      <c r="V103" s="17">
        <v>417</v>
      </c>
      <c r="AA103" s="24"/>
      <c r="AB103" s="24"/>
    </row>
    <row r="104" spans="21:28" x14ac:dyDescent="0.25">
      <c r="U104" t="s">
        <v>2712</v>
      </c>
      <c r="V104" s="17">
        <v>296</v>
      </c>
      <c r="AA104" s="24"/>
      <c r="AB104" s="24"/>
    </row>
    <row r="105" spans="21:28" x14ac:dyDescent="0.25">
      <c r="U105" t="s">
        <v>2713</v>
      </c>
      <c r="V105" s="17">
        <v>166</v>
      </c>
      <c r="AA105" s="24"/>
      <c r="AB105" s="24"/>
    </row>
    <row r="106" spans="21:28" x14ac:dyDescent="0.25">
      <c r="U106" t="s">
        <v>2714</v>
      </c>
      <c r="V106" s="17">
        <v>170</v>
      </c>
      <c r="AA106" s="24"/>
      <c r="AB106" s="24"/>
    </row>
    <row r="107" spans="21:28" x14ac:dyDescent="0.25">
      <c r="U107" t="s">
        <v>2715</v>
      </c>
      <c r="V107" s="17">
        <v>174</v>
      </c>
      <c r="AA107" s="24"/>
      <c r="AB107" s="24"/>
    </row>
    <row r="108" spans="21:28" x14ac:dyDescent="0.25">
      <c r="U108" t="s">
        <v>2716</v>
      </c>
      <c r="V108" s="17">
        <v>178</v>
      </c>
      <c r="AA108" s="24"/>
      <c r="AB108" s="24"/>
    </row>
    <row r="109" spans="21:28" x14ac:dyDescent="0.25">
      <c r="U109" t="s">
        <v>2717</v>
      </c>
      <c r="V109" s="17">
        <v>900</v>
      </c>
      <c r="AA109" s="24"/>
      <c r="AB109" s="24"/>
    </row>
    <row r="110" spans="21:28" x14ac:dyDescent="0.25">
      <c r="U110" t="s">
        <v>2718</v>
      </c>
      <c r="V110" s="17">
        <v>188</v>
      </c>
      <c r="AA110" s="24"/>
      <c r="AB110" s="24"/>
    </row>
    <row r="111" spans="21:28" x14ac:dyDescent="0.25">
      <c r="U111" t="s">
        <v>2719</v>
      </c>
      <c r="V111" s="17">
        <v>192</v>
      </c>
      <c r="AA111" s="24"/>
      <c r="AB111" s="24"/>
    </row>
    <row r="112" spans="21:28" x14ac:dyDescent="0.25">
      <c r="U112" t="s">
        <v>2720</v>
      </c>
      <c r="V112" s="17">
        <v>414</v>
      </c>
      <c r="AA112" s="24"/>
      <c r="AB112" s="24"/>
    </row>
    <row r="113" spans="21:28" x14ac:dyDescent="0.25">
      <c r="U113" t="s">
        <v>2721</v>
      </c>
      <c r="V113" s="17">
        <v>184</v>
      </c>
      <c r="AA113" s="24"/>
      <c r="AB113" s="24"/>
    </row>
    <row r="114" spans="21:28" x14ac:dyDescent="0.25">
      <c r="U114" t="s">
        <v>2722</v>
      </c>
      <c r="V114" s="17">
        <v>531</v>
      </c>
      <c r="AA114" s="24"/>
      <c r="AB114" s="24"/>
    </row>
    <row r="115" spans="21:28" x14ac:dyDescent="0.25">
      <c r="U115" t="s">
        <v>2723</v>
      </c>
      <c r="V115" s="17">
        <v>428</v>
      </c>
      <c r="AA115" s="24"/>
      <c r="AB115" s="24"/>
    </row>
    <row r="116" spans="21:28" x14ac:dyDescent="0.25">
      <c r="U116" t="s">
        <v>2724</v>
      </c>
      <c r="V116" s="17">
        <v>426</v>
      </c>
      <c r="AA116" s="24"/>
      <c r="AB116" s="24"/>
    </row>
    <row r="117" spans="21:28" x14ac:dyDescent="0.25">
      <c r="U117" t="s">
        <v>2725</v>
      </c>
      <c r="V117" s="17">
        <v>422</v>
      </c>
      <c r="AA117" s="24"/>
      <c r="AB117" s="24"/>
    </row>
    <row r="118" spans="21:28" x14ac:dyDescent="0.25">
      <c r="U118" t="s">
        <v>2726</v>
      </c>
      <c r="V118" s="17">
        <v>430</v>
      </c>
      <c r="AA118" s="24"/>
      <c r="AB118" s="24"/>
    </row>
    <row r="119" spans="21:28" x14ac:dyDescent="0.25">
      <c r="U119" t="s">
        <v>2727</v>
      </c>
      <c r="V119" s="17">
        <v>434</v>
      </c>
      <c r="AA119" s="24"/>
      <c r="AB119" s="24"/>
    </row>
    <row r="120" spans="21:28" x14ac:dyDescent="0.25">
      <c r="U120" t="s">
        <v>2728</v>
      </c>
      <c r="V120" s="17">
        <v>440</v>
      </c>
      <c r="AA120" s="24"/>
      <c r="AB120" s="24"/>
    </row>
    <row r="121" spans="21:28" x14ac:dyDescent="0.25">
      <c r="U121" t="s">
        <v>2729</v>
      </c>
      <c r="V121" s="17">
        <v>438</v>
      </c>
      <c r="AA121" s="24"/>
      <c r="AB121" s="24"/>
    </row>
    <row r="122" spans="21:28" x14ac:dyDescent="0.25">
      <c r="U122" t="s">
        <v>2730</v>
      </c>
      <c r="V122" s="17">
        <v>442</v>
      </c>
      <c r="AA122" s="24"/>
      <c r="AB122" s="24"/>
    </row>
    <row r="123" spans="21:28" x14ac:dyDescent="0.25">
      <c r="U123" t="s">
        <v>2731</v>
      </c>
      <c r="V123" s="17">
        <v>478</v>
      </c>
      <c r="AA123" s="24"/>
      <c r="AB123" s="24"/>
    </row>
    <row r="124" spans="21:28" x14ac:dyDescent="0.25">
      <c r="U124" t="s">
        <v>2732</v>
      </c>
      <c r="V124" s="17">
        <v>480</v>
      </c>
      <c r="AA124" s="24"/>
      <c r="AB124" s="24"/>
    </row>
    <row r="125" spans="21:28" x14ac:dyDescent="0.25">
      <c r="U125" t="s">
        <v>2733</v>
      </c>
      <c r="V125" s="17">
        <v>450</v>
      </c>
      <c r="AA125" s="24"/>
      <c r="AB125" s="24"/>
    </row>
    <row r="126" spans="21:28" x14ac:dyDescent="0.25">
      <c r="U126" t="s">
        <v>2734</v>
      </c>
      <c r="V126" s="17">
        <v>175</v>
      </c>
      <c r="AA126" s="24"/>
      <c r="AB126" s="24"/>
    </row>
    <row r="127" spans="21:28" x14ac:dyDescent="0.25">
      <c r="U127" t="s">
        <v>2735</v>
      </c>
      <c r="V127" s="17">
        <v>446</v>
      </c>
      <c r="AA127" s="24"/>
      <c r="AB127" s="24"/>
    </row>
    <row r="128" spans="21:28" x14ac:dyDescent="0.25">
      <c r="U128" t="s">
        <v>2736</v>
      </c>
      <c r="V128" s="17">
        <v>807</v>
      </c>
      <c r="AA128" s="24"/>
      <c r="AB128" s="24"/>
    </row>
    <row r="129" spans="21:28" x14ac:dyDescent="0.25">
      <c r="U129" t="s">
        <v>2737</v>
      </c>
      <c r="V129" s="17">
        <v>454</v>
      </c>
      <c r="AA129" s="24"/>
      <c r="AB129" s="24"/>
    </row>
    <row r="130" spans="21:28" x14ac:dyDescent="0.25">
      <c r="U130" t="s">
        <v>2738</v>
      </c>
      <c r="V130" s="17">
        <v>462</v>
      </c>
      <c r="AA130" s="24"/>
      <c r="AB130" s="24"/>
    </row>
    <row r="131" spans="21:28" x14ac:dyDescent="0.25">
      <c r="U131" t="s">
        <v>2739</v>
      </c>
      <c r="V131" s="17">
        <v>458</v>
      </c>
      <c r="AA131" s="24"/>
      <c r="AB131" s="24"/>
    </row>
    <row r="132" spans="21:28" x14ac:dyDescent="0.25">
      <c r="U132" t="s">
        <v>2740</v>
      </c>
      <c r="V132" s="17">
        <v>466</v>
      </c>
      <c r="AA132" s="24"/>
      <c r="AB132" s="24"/>
    </row>
    <row r="133" spans="21:28" x14ac:dyDescent="0.25">
      <c r="U133" t="s">
        <v>2741</v>
      </c>
      <c r="V133" s="17">
        <v>581</v>
      </c>
      <c r="AA133" s="24"/>
      <c r="AB133" s="24"/>
    </row>
    <row r="134" spans="21:28" x14ac:dyDescent="0.25">
      <c r="U134" t="s">
        <v>2742</v>
      </c>
      <c r="V134" s="17">
        <v>470</v>
      </c>
      <c r="AA134" s="24"/>
      <c r="AB134" s="24"/>
    </row>
    <row r="135" spans="21:28" x14ac:dyDescent="0.25">
      <c r="U135" t="s">
        <v>2743</v>
      </c>
      <c r="V135" s="17">
        <v>504</v>
      </c>
      <c r="AA135" s="24"/>
      <c r="AB135" s="24"/>
    </row>
    <row r="136" spans="21:28" x14ac:dyDescent="0.25">
      <c r="U136" t="s">
        <v>2744</v>
      </c>
      <c r="V136" s="17">
        <v>474</v>
      </c>
      <c r="AA136" s="24"/>
      <c r="AB136" s="24"/>
    </row>
    <row r="137" spans="21:28" x14ac:dyDescent="0.25">
      <c r="U137" t="s">
        <v>2745</v>
      </c>
      <c r="V137" s="17">
        <v>584</v>
      </c>
      <c r="AA137" s="24"/>
      <c r="AB137" s="24"/>
    </row>
    <row r="138" spans="21:28" x14ac:dyDescent="0.25">
      <c r="U138" t="s">
        <v>2746</v>
      </c>
      <c r="V138" s="17">
        <v>484</v>
      </c>
      <c r="AA138" s="24"/>
      <c r="AB138" s="24"/>
    </row>
    <row r="139" spans="21:28" x14ac:dyDescent="0.25">
      <c r="U139" t="s">
        <v>2747</v>
      </c>
      <c r="V139" s="17">
        <v>104</v>
      </c>
      <c r="AA139" s="24"/>
      <c r="AB139" s="24"/>
    </row>
    <row r="140" spans="21:28" x14ac:dyDescent="0.25">
      <c r="U140" t="s">
        <v>2748</v>
      </c>
      <c r="V140" s="17">
        <v>508</v>
      </c>
      <c r="AA140" s="24"/>
      <c r="AB140" s="24"/>
    </row>
    <row r="141" spans="21:28" x14ac:dyDescent="0.25">
      <c r="U141" t="s">
        <v>2749</v>
      </c>
      <c r="V141" s="17">
        <v>498</v>
      </c>
      <c r="AA141" s="24"/>
      <c r="AB141" s="24"/>
    </row>
    <row r="142" spans="21:28" x14ac:dyDescent="0.25">
      <c r="U142" t="s">
        <v>2750</v>
      </c>
      <c r="V142" s="17">
        <v>492</v>
      </c>
      <c r="AA142" s="24"/>
      <c r="AB142" s="24"/>
    </row>
    <row r="143" spans="21:28" x14ac:dyDescent="0.25">
      <c r="U143" t="s">
        <v>2751</v>
      </c>
      <c r="V143" s="17">
        <v>496</v>
      </c>
      <c r="AA143" s="24"/>
      <c r="AB143" s="24"/>
    </row>
    <row r="144" spans="21:28" x14ac:dyDescent="0.25">
      <c r="U144" t="s">
        <v>2752</v>
      </c>
      <c r="V144" s="17">
        <v>500</v>
      </c>
      <c r="AA144" s="24"/>
      <c r="AB144" s="24"/>
    </row>
    <row r="145" spans="21:28" x14ac:dyDescent="0.25">
      <c r="U145" t="s">
        <v>2753</v>
      </c>
      <c r="V145" s="17">
        <v>516</v>
      </c>
      <c r="AA145" s="24"/>
      <c r="AB145" s="24"/>
    </row>
    <row r="146" spans="21:28" x14ac:dyDescent="0.25">
      <c r="U146" t="s">
        <v>2754</v>
      </c>
      <c r="V146" s="17">
        <v>418</v>
      </c>
      <c r="AA146" s="24"/>
      <c r="AB146" s="24"/>
    </row>
    <row r="147" spans="21:28" x14ac:dyDescent="0.25">
      <c r="U147" t="s">
        <v>2755</v>
      </c>
      <c r="V147" s="17">
        <v>520</v>
      </c>
      <c r="AA147" s="24"/>
      <c r="AB147" s="24"/>
    </row>
    <row r="148" spans="21:28" x14ac:dyDescent="0.25">
      <c r="U148" t="s">
        <v>2756</v>
      </c>
      <c r="V148" s="17">
        <v>524</v>
      </c>
      <c r="AA148" s="24"/>
      <c r="AB148" s="24"/>
    </row>
    <row r="149" spans="21:28" x14ac:dyDescent="0.25">
      <c r="U149" t="s">
        <v>2757</v>
      </c>
      <c r="V149" s="17">
        <v>562</v>
      </c>
      <c r="AA149" s="24"/>
      <c r="AB149" s="24"/>
    </row>
    <row r="150" spans="21:28" x14ac:dyDescent="0.25">
      <c r="U150" t="s">
        <v>2758</v>
      </c>
      <c r="V150" s="17">
        <v>566</v>
      </c>
      <c r="AA150" s="24"/>
      <c r="AB150" s="24"/>
    </row>
    <row r="151" spans="21:28" x14ac:dyDescent="0.25">
      <c r="U151" t="s">
        <v>2759</v>
      </c>
      <c r="V151" s="17">
        <v>558</v>
      </c>
      <c r="AA151" s="24"/>
      <c r="AB151" s="24"/>
    </row>
    <row r="152" spans="21:28" x14ac:dyDescent="0.25">
      <c r="U152" t="s">
        <v>2760</v>
      </c>
      <c r="V152" s="17">
        <v>570</v>
      </c>
      <c r="AA152" s="24"/>
      <c r="AB152" s="24"/>
    </row>
    <row r="153" spans="21:28" x14ac:dyDescent="0.25">
      <c r="U153" t="s">
        <v>2761</v>
      </c>
      <c r="V153" s="17">
        <v>554</v>
      </c>
      <c r="AA153" s="24"/>
      <c r="AB153" s="24"/>
    </row>
    <row r="154" spans="21:28" x14ac:dyDescent="0.25">
      <c r="U154" t="s">
        <v>2762</v>
      </c>
      <c r="V154" s="17">
        <v>540</v>
      </c>
      <c r="AA154" s="24"/>
      <c r="AB154" s="24"/>
    </row>
    <row r="155" spans="21:28" x14ac:dyDescent="0.25">
      <c r="U155" t="s">
        <v>2763</v>
      </c>
      <c r="V155" s="17">
        <v>578</v>
      </c>
      <c r="AA155" s="24"/>
      <c r="AB155" s="24"/>
    </row>
    <row r="156" spans="21:28" x14ac:dyDescent="0.25">
      <c r="U156" t="s">
        <v>2764</v>
      </c>
      <c r="V156" s="17">
        <v>834</v>
      </c>
      <c r="AA156" s="24"/>
      <c r="AB156" s="24"/>
    </row>
    <row r="157" spans="21:28" x14ac:dyDescent="0.25">
      <c r="U157" t="s">
        <v>2765</v>
      </c>
      <c r="V157" s="17">
        <v>784</v>
      </c>
      <c r="AA157" s="24"/>
      <c r="AB157" s="24"/>
    </row>
    <row r="158" spans="21:28" x14ac:dyDescent="0.25">
      <c r="U158" t="s">
        <v>2766</v>
      </c>
      <c r="V158" s="17">
        <v>826</v>
      </c>
      <c r="AA158" s="24"/>
      <c r="AB158" s="24"/>
    </row>
    <row r="159" spans="21:28" x14ac:dyDescent="0.25">
      <c r="U159" t="s">
        <v>2767</v>
      </c>
      <c r="V159" s="17">
        <v>275</v>
      </c>
      <c r="AA159" s="24"/>
      <c r="AB159" s="24"/>
    </row>
    <row r="160" spans="21:28" x14ac:dyDescent="0.25">
      <c r="U160" t="s">
        <v>2768</v>
      </c>
      <c r="V160" s="17">
        <v>512</v>
      </c>
      <c r="AA160" s="24"/>
      <c r="AB160" s="24"/>
    </row>
    <row r="161" spans="21:28" x14ac:dyDescent="0.25">
      <c r="U161" t="s">
        <v>2769</v>
      </c>
      <c r="V161" s="17">
        <v>796</v>
      </c>
      <c r="AA161" s="24"/>
      <c r="AB161" s="24"/>
    </row>
    <row r="162" spans="21:28" x14ac:dyDescent="0.25">
      <c r="U162" t="s">
        <v>2770</v>
      </c>
      <c r="V162" s="17">
        <v>334</v>
      </c>
      <c r="AA162" s="24"/>
      <c r="AB162" s="24"/>
    </row>
    <row r="163" spans="21:28" x14ac:dyDescent="0.25">
      <c r="U163" t="s">
        <v>2771</v>
      </c>
      <c r="V163" s="17" t="s">
        <v>2772</v>
      </c>
      <c r="AA163" s="24"/>
      <c r="AB163" s="24"/>
    </row>
    <row r="164" spans="21:28" x14ac:dyDescent="0.25">
      <c r="U164" t="s">
        <v>2773</v>
      </c>
      <c r="V164" s="17">
        <v>833</v>
      </c>
      <c r="AA164" s="24"/>
      <c r="AB164" s="24"/>
    </row>
    <row r="165" spans="21:28" x14ac:dyDescent="0.25">
      <c r="U165" t="s">
        <v>2774</v>
      </c>
      <c r="V165" s="17">
        <v>574</v>
      </c>
      <c r="AA165" s="24"/>
      <c r="AB165" s="24"/>
    </row>
    <row r="166" spans="21:28" x14ac:dyDescent="0.25">
      <c r="U166" t="s">
        <v>2775</v>
      </c>
      <c r="V166" s="17">
        <v>586</v>
      </c>
      <c r="AA166" s="24"/>
      <c r="AB166" s="24"/>
    </row>
    <row r="167" spans="21:28" x14ac:dyDescent="0.25">
      <c r="U167" t="s">
        <v>2776</v>
      </c>
      <c r="V167" s="17">
        <v>585</v>
      </c>
      <c r="AA167" s="24"/>
      <c r="AB167" s="24"/>
    </row>
    <row r="168" spans="21:28" x14ac:dyDescent="0.25">
      <c r="U168" t="s">
        <v>2777</v>
      </c>
      <c r="V168" s="17">
        <v>591</v>
      </c>
      <c r="AA168" s="24"/>
      <c r="AB168" s="24"/>
    </row>
    <row r="169" spans="21:28" x14ac:dyDescent="0.25">
      <c r="U169" t="s">
        <v>2778</v>
      </c>
      <c r="V169" s="17">
        <v>598</v>
      </c>
      <c r="AA169" s="24"/>
      <c r="AB169" s="24"/>
    </row>
    <row r="170" spans="21:28" x14ac:dyDescent="0.25">
      <c r="U170" t="s">
        <v>2779</v>
      </c>
      <c r="V170" s="17">
        <v>600</v>
      </c>
      <c r="AA170" s="24"/>
      <c r="AB170" s="24"/>
    </row>
    <row r="171" spans="21:28" x14ac:dyDescent="0.25">
      <c r="U171" t="s">
        <v>2780</v>
      </c>
      <c r="V171" s="17">
        <v>604</v>
      </c>
      <c r="AA171" s="24"/>
      <c r="AB171" s="24"/>
    </row>
    <row r="172" spans="21:28" x14ac:dyDescent="0.25">
      <c r="U172" t="s">
        <v>2781</v>
      </c>
      <c r="V172" s="17">
        <v>612</v>
      </c>
      <c r="AA172" s="24"/>
      <c r="AB172" s="24"/>
    </row>
    <row r="173" spans="21:28" x14ac:dyDescent="0.25">
      <c r="U173" t="s">
        <v>2782</v>
      </c>
      <c r="V173" s="17">
        <v>616</v>
      </c>
      <c r="AA173" s="24"/>
      <c r="AB173" s="24"/>
    </row>
    <row r="174" spans="21:28" x14ac:dyDescent="0.25">
      <c r="U174" t="s">
        <v>2783</v>
      </c>
      <c r="V174" s="17">
        <v>630</v>
      </c>
      <c r="AA174" s="24"/>
      <c r="AB174" s="24"/>
    </row>
    <row r="175" spans="21:28" x14ac:dyDescent="0.25">
      <c r="U175" t="s">
        <v>2784</v>
      </c>
      <c r="V175" s="17">
        <v>620</v>
      </c>
      <c r="AA175" s="24"/>
      <c r="AB175" s="24"/>
    </row>
    <row r="176" spans="21:28" x14ac:dyDescent="0.25">
      <c r="U176" t="s">
        <v>2785</v>
      </c>
      <c r="V176" s="17">
        <v>410</v>
      </c>
      <c r="AA176" s="24"/>
      <c r="AB176" s="24"/>
    </row>
    <row r="177" spans="21:28" x14ac:dyDescent="0.25">
      <c r="U177" t="s">
        <v>2786</v>
      </c>
      <c r="V177" s="17">
        <v>203</v>
      </c>
      <c r="AA177" s="24"/>
      <c r="AB177" s="24"/>
    </row>
    <row r="178" spans="21:28" x14ac:dyDescent="0.25">
      <c r="U178" t="s">
        <v>2787</v>
      </c>
      <c r="V178" s="17">
        <v>638</v>
      </c>
      <c r="AA178" s="24"/>
      <c r="AB178" s="24"/>
    </row>
    <row r="179" spans="21:28" x14ac:dyDescent="0.25">
      <c r="U179" t="s">
        <v>2788</v>
      </c>
      <c r="V179" s="17">
        <v>642</v>
      </c>
      <c r="AA179" s="24"/>
      <c r="AB179" s="24"/>
    </row>
    <row r="180" spans="21:28" x14ac:dyDescent="0.25">
      <c r="U180" t="s">
        <v>2789</v>
      </c>
      <c r="V180" s="17">
        <v>646</v>
      </c>
      <c r="AA180" s="24"/>
      <c r="AB180" s="24"/>
    </row>
    <row r="181" spans="21:28" x14ac:dyDescent="0.25">
      <c r="U181" t="s">
        <v>2790</v>
      </c>
      <c r="V181" s="17">
        <v>643</v>
      </c>
      <c r="AA181" s="24"/>
      <c r="AB181" s="24"/>
    </row>
    <row r="182" spans="21:28" x14ac:dyDescent="0.25">
      <c r="U182" t="s">
        <v>2791</v>
      </c>
      <c r="V182" s="17">
        <v>882</v>
      </c>
      <c r="AA182" s="24"/>
      <c r="AB182" s="24"/>
    </row>
    <row r="183" spans="21:28" x14ac:dyDescent="0.25">
      <c r="U183" t="s">
        <v>2792</v>
      </c>
      <c r="V183" s="17">
        <v>674</v>
      </c>
      <c r="AA183" s="24"/>
      <c r="AB183" s="24"/>
    </row>
    <row r="184" spans="21:28" x14ac:dyDescent="0.25">
      <c r="U184" t="s">
        <v>2793</v>
      </c>
      <c r="V184" s="17">
        <v>678</v>
      </c>
      <c r="AA184" s="24"/>
      <c r="AB184" s="24"/>
    </row>
    <row r="185" spans="21:28" x14ac:dyDescent="0.25">
      <c r="U185" t="s">
        <v>2794</v>
      </c>
      <c r="V185" s="17">
        <v>682</v>
      </c>
      <c r="AA185" s="24"/>
      <c r="AB185" s="24"/>
    </row>
    <row r="186" spans="21:28" x14ac:dyDescent="0.25">
      <c r="U186" t="s">
        <v>2795</v>
      </c>
      <c r="V186" s="17">
        <v>748</v>
      </c>
      <c r="AA186" s="24"/>
      <c r="AB186" s="24"/>
    </row>
    <row r="187" spans="21:28" x14ac:dyDescent="0.25">
      <c r="U187" t="s">
        <v>2796</v>
      </c>
      <c r="V187" s="17">
        <v>744</v>
      </c>
      <c r="AA187" s="24"/>
      <c r="AB187" s="24"/>
    </row>
    <row r="188" spans="21:28" x14ac:dyDescent="0.25">
      <c r="U188" t="s">
        <v>2797</v>
      </c>
      <c r="V188" s="17">
        <v>336</v>
      </c>
      <c r="AA188" s="24"/>
      <c r="AB188" s="24"/>
    </row>
    <row r="189" spans="21:28" x14ac:dyDescent="0.25">
      <c r="U189" t="s">
        <v>2798</v>
      </c>
      <c r="V189" s="17">
        <v>580</v>
      </c>
      <c r="AA189" s="24"/>
      <c r="AB189" s="24"/>
    </row>
    <row r="190" spans="21:28" x14ac:dyDescent="0.25">
      <c r="U190" t="s">
        <v>2799</v>
      </c>
      <c r="V190" s="17">
        <v>690</v>
      </c>
      <c r="AA190" s="24"/>
      <c r="AB190" s="24"/>
    </row>
    <row r="191" spans="21:28" x14ac:dyDescent="0.25">
      <c r="U191" t="s">
        <v>2800</v>
      </c>
      <c r="V191" s="17">
        <v>686</v>
      </c>
      <c r="AA191" s="24"/>
      <c r="AB191" s="24"/>
    </row>
    <row r="192" spans="21:28" x14ac:dyDescent="0.25">
      <c r="U192" t="s">
        <v>2801</v>
      </c>
      <c r="V192" s="17">
        <v>652</v>
      </c>
      <c r="AA192" s="24"/>
      <c r="AB192" s="24"/>
    </row>
    <row r="193" spans="21:28" x14ac:dyDescent="0.25">
      <c r="U193" t="s">
        <v>2802</v>
      </c>
      <c r="V193" s="17">
        <v>670</v>
      </c>
      <c r="AA193" s="24"/>
      <c r="AB193" s="24"/>
    </row>
    <row r="194" spans="21:28" x14ac:dyDescent="0.25">
      <c r="U194" t="s">
        <v>2803</v>
      </c>
      <c r="V194" s="17">
        <v>654</v>
      </c>
      <c r="AA194" s="24"/>
      <c r="AB194" s="24"/>
    </row>
    <row r="195" spans="21:28" x14ac:dyDescent="0.25">
      <c r="U195" t="s">
        <v>2804</v>
      </c>
      <c r="V195" s="17">
        <v>659</v>
      </c>
      <c r="AA195" s="24"/>
      <c r="AB195" s="24"/>
    </row>
    <row r="196" spans="21:28" x14ac:dyDescent="0.25">
      <c r="U196" t="s">
        <v>2805</v>
      </c>
      <c r="V196" s="17">
        <v>662</v>
      </c>
      <c r="AA196" s="24"/>
      <c r="AB196" s="24"/>
    </row>
    <row r="197" spans="21:28" x14ac:dyDescent="0.25">
      <c r="U197" t="s">
        <v>2806</v>
      </c>
      <c r="V197" s="17">
        <v>534</v>
      </c>
      <c r="AA197" s="24"/>
      <c r="AB197" s="24"/>
    </row>
    <row r="198" spans="21:28" x14ac:dyDescent="0.25">
      <c r="U198" t="s">
        <v>2807</v>
      </c>
      <c r="V198" s="17">
        <v>663</v>
      </c>
    </row>
    <row r="199" spans="21:28" x14ac:dyDescent="0.25">
      <c r="U199" t="s">
        <v>2808</v>
      </c>
      <c r="V199" s="17">
        <v>666</v>
      </c>
    </row>
    <row r="200" spans="21:28" x14ac:dyDescent="0.25">
      <c r="U200" t="s">
        <v>2809</v>
      </c>
      <c r="V200" s="17">
        <v>694</v>
      </c>
    </row>
    <row r="201" spans="21:28" x14ac:dyDescent="0.25">
      <c r="U201" t="s">
        <v>2810</v>
      </c>
      <c r="V201" s="17">
        <v>702</v>
      </c>
    </row>
    <row r="202" spans="21:28" x14ac:dyDescent="0.25">
      <c r="U202" t="s">
        <v>2811</v>
      </c>
      <c r="V202" s="17">
        <v>760</v>
      </c>
    </row>
    <row r="203" spans="21:28" x14ac:dyDescent="0.25">
      <c r="U203" t="s">
        <v>2812</v>
      </c>
      <c r="V203" s="17">
        <v>703</v>
      </c>
    </row>
    <row r="204" spans="21:28" x14ac:dyDescent="0.25">
      <c r="U204" t="s">
        <v>2813</v>
      </c>
      <c r="V204" s="17">
        <v>705</v>
      </c>
    </row>
    <row r="205" spans="21:28" x14ac:dyDescent="0.25">
      <c r="U205" t="s">
        <v>2814</v>
      </c>
      <c r="V205" s="17">
        <v>840</v>
      </c>
    </row>
    <row r="206" spans="21:28" x14ac:dyDescent="0.25">
      <c r="U206" t="s">
        <v>2815</v>
      </c>
      <c r="V206" s="17" t="s">
        <v>2816</v>
      </c>
    </row>
    <row r="207" spans="21:28" x14ac:dyDescent="0.25">
      <c r="U207" t="s">
        <v>2817</v>
      </c>
      <c r="V207" s="17">
        <v>706</v>
      </c>
    </row>
    <row r="208" spans="21:28" x14ac:dyDescent="0.25">
      <c r="U208" t="s">
        <v>2818</v>
      </c>
      <c r="V208" s="17">
        <v>688</v>
      </c>
    </row>
    <row r="209" spans="21:22" x14ac:dyDescent="0.25">
      <c r="U209" t="s">
        <v>2819</v>
      </c>
      <c r="V209" s="17" t="s">
        <v>2820</v>
      </c>
    </row>
    <row r="210" spans="21:22" x14ac:dyDescent="0.25">
      <c r="U210" t="s">
        <v>2821</v>
      </c>
      <c r="V210" s="17">
        <v>740</v>
      </c>
    </row>
    <row r="211" spans="21:22" x14ac:dyDescent="0.25">
      <c r="U211" t="s">
        <v>2822</v>
      </c>
      <c r="V211" s="17">
        <v>764</v>
      </c>
    </row>
    <row r="212" spans="21:22" x14ac:dyDescent="0.25">
      <c r="U212" t="s">
        <v>2823</v>
      </c>
      <c r="V212" s="17">
        <v>762</v>
      </c>
    </row>
    <row r="213" spans="21:22" x14ac:dyDescent="0.25">
      <c r="U213" t="s">
        <v>2824</v>
      </c>
      <c r="V213" s="17">
        <v>626</v>
      </c>
    </row>
    <row r="214" spans="21:22" x14ac:dyDescent="0.25">
      <c r="U214" t="s">
        <v>2825</v>
      </c>
      <c r="V214" s="17">
        <v>768</v>
      </c>
    </row>
    <row r="215" spans="21:22" x14ac:dyDescent="0.25">
      <c r="U215" t="s">
        <v>2826</v>
      </c>
      <c r="V215" s="17">
        <v>772</v>
      </c>
    </row>
    <row r="216" spans="21:22" x14ac:dyDescent="0.25">
      <c r="U216" t="s">
        <v>2827</v>
      </c>
      <c r="V216" s="17">
        <v>776</v>
      </c>
    </row>
    <row r="217" spans="21:22" x14ac:dyDescent="0.25">
      <c r="U217" t="s">
        <v>2828</v>
      </c>
      <c r="V217" s="17">
        <v>780</v>
      </c>
    </row>
    <row r="218" spans="21:22" x14ac:dyDescent="0.25">
      <c r="U218" t="s">
        <v>2829</v>
      </c>
      <c r="V218" s="17">
        <v>798</v>
      </c>
    </row>
    <row r="219" spans="21:22" x14ac:dyDescent="0.25">
      <c r="U219" t="s">
        <v>2830</v>
      </c>
      <c r="V219" s="17">
        <v>788</v>
      </c>
    </row>
    <row r="220" spans="21:22" x14ac:dyDescent="0.25">
      <c r="U220" t="s">
        <v>2831</v>
      </c>
      <c r="V220" s="17">
        <v>795</v>
      </c>
    </row>
    <row r="221" spans="21:22" x14ac:dyDescent="0.25">
      <c r="U221" t="s">
        <v>2832</v>
      </c>
      <c r="V221" s="17">
        <v>792</v>
      </c>
    </row>
    <row r="222" spans="21:22" x14ac:dyDescent="0.25">
      <c r="U222" t="s">
        <v>2833</v>
      </c>
      <c r="V222" s="17">
        <v>800</v>
      </c>
    </row>
    <row r="223" spans="21:22" x14ac:dyDescent="0.25">
      <c r="U223" t="s">
        <v>2834</v>
      </c>
      <c r="V223" s="17">
        <v>860</v>
      </c>
    </row>
    <row r="224" spans="21:22" x14ac:dyDescent="0.25">
      <c r="U224" t="s">
        <v>2835</v>
      </c>
      <c r="V224" s="17">
        <v>804</v>
      </c>
    </row>
    <row r="225" spans="21:22" x14ac:dyDescent="0.25">
      <c r="U225" t="s">
        <v>2836</v>
      </c>
      <c r="V225" s="17">
        <v>348</v>
      </c>
    </row>
    <row r="226" spans="21:22" x14ac:dyDescent="0.25">
      <c r="U226" t="s">
        <v>2837</v>
      </c>
      <c r="V226" s="17">
        <v>858</v>
      </c>
    </row>
    <row r="227" spans="21:22" x14ac:dyDescent="0.25">
      <c r="U227" t="s">
        <v>2838</v>
      </c>
      <c r="V227" s="17">
        <v>234</v>
      </c>
    </row>
    <row r="228" spans="21:22" x14ac:dyDescent="0.25">
      <c r="U228" t="s">
        <v>2839</v>
      </c>
      <c r="V228" s="17">
        <v>583</v>
      </c>
    </row>
    <row r="229" spans="21:22" x14ac:dyDescent="0.25">
      <c r="U229" t="s">
        <v>2840</v>
      </c>
      <c r="V229" s="17">
        <v>608</v>
      </c>
    </row>
    <row r="230" spans="21:22" x14ac:dyDescent="0.25">
      <c r="U230" t="s">
        <v>2841</v>
      </c>
      <c r="V230" s="17">
        <v>246</v>
      </c>
    </row>
    <row r="231" spans="21:22" x14ac:dyDescent="0.25">
      <c r="U231" t="s">
        <v>2842</v>
      </c>
      <c r="V231" s="17">
        <v>242</v>
      </c>
    </row>
    <row r="232" spans="21:22" x14ac:dyDescent="0.25">
      <c r="U232" t="s">
        <v>2843</v>
      </c>
      <c r="V232" s="17">
        <v>238</v>
      </c>
    </row>
    <row r="233" spans="21:22" x14ac:dyDescent="0.25">
      <c r="U233" t="s">
        <v>2844</v>
      </c>
      <c r="V233" s="17">
        <v>250</v>
      </c>
    </row>
    <row r="234" spans="21:22" x14ac:dyDescent="0.25">
      <c r="U234" t="s">
        <v>2845</v>
      </c>
      <c r="V234" s="17">
        <v>254</v>
      </c>
    </row>
    <row r="235" spans="21:22" x14ac:dyDescent="0.25">
      <c r="U235" t="s">
        <v>2846</v>
      </c>
      <c r="V235" s="17">
        <v>258</v>
      </c>
    </row>
    <row r="236" spans="21:22" x14ac:dyDescent="0.25">
      <c r="U236" t="s">
        <v>2847</v>
      </c>
      <c r="V236" s="17">
        <v>260</v>
      </c>
    </row>
    <row r="237" spans="21:22" x14ac:dyDescent="0.25">
      <c r="U237" t="s">
        <v>2848</v>
      </c>
      <c r="V237" s="17">
        <v>332</v>
      </c>
    </row>
    <row r="238" spans="21:22" x14ac:dyDescent="0.25">
      <c r="U238" t="s">
        <v>2849</v>
      </c>
      <c r="V238" s="17">
        <v>528</v>
      </c>
    </row>
    <row r="239" spans="21:22" x14ac:dyDescent="0.25">
      <c r="U239" t="s">
        <v>2850</v>
      </c>
      <c r="V239" s="17">
        <v>344</v>
      </c>
    </row>
    <row r="240" spans="21:22" x14ac:dyDescent="0.25">
      <c r="U240" t="s">
        <v>2851</v>
      </c>
      <c r="V240" s="17">
        <v>340</v>
      </c>
    </row>
    <row r="241" spans="21:22" x14ac:dyDescent="0.25">
      <c r="U241" t="s">
        <v>2852</v>
      </c>
      <c r="V241" s="17">
        <v>191</v>
      </c>
    </row>
    <row r="242" spans="21:22" x14ac:dyDescent="0.25">
      <c r="U242" t="s">
        <v>2853</v>
      </c>
      <c r="V242" s="17">
        <v>140</v>
      </c>
    </row>
    <row r="243" spans="21:22" x14ac:dyDescent="0.25">
      <c r="U243" t="s">
        <v>2854</v>
      </c>
      <c r="V243" s="17">
        <v>499</v>
      </c>
    </row>
    <row r="244" spans="21:22" x14ac:dyDescent="0.25">
      <c r="U244" t="s">
        <v>2855</v>
      </c>
      <c r="V244" s="17">
        <v>148</v>
      </c>
    </row>
    <row r="245" spans="21:22" x14ac:dyDescent="0.25">
      <c r="U245" t="s">
        <v>2856</v>
      </c>
      <c r="V245" s="17">
        <v>152</v>
      </c>
    </row>
    <row r="246" spans="21:22" x14ac:dyDescent="0.25">
      <c r="U246" t="s">
        <v>2857</v>
      </c>
      <c r="V246" s="17">
        <v>832</v>
      </c>
    </row>
    <row r="247" spans="21:22" x14ac:dyDescent="0.25">
      <c r="U247" t="s">
        <v>2858</v>
      </c>
      <c r="V247" s="17">
        <v>262</v>
      </c>
    </row>
    <row r="248" spans="21:22" x14ac:dyDescent="0.25">
      <c r="U248" t="s">
        <v>2859</v>
      </c>
      <c r="V248" s="17">
        <v>756</v>
      </c>
    </row>
    <row r="249" spans="21:22" x14ac:dyDescent="0.25">
      <c r="U249" t="s">
        <v>2860</v>
      </c>
      <c r="V249" s="17">
        <v>752</v>
      </c>
    </row>
    <row r="250" spans="21:22" x14ac:dyDescent="0.25">
      <c r="U250" t="s">
        <v>2861</v>
      </c>
      <c r="V250" s="17">
        <v>724</v>
      </c>
    </row>
    <row r="251" spans="21:22" x14ac:dyDescent="0.25">
      <c r="U251" t="s">
        <v>2862</v>
      </c>
      <c r="V251" s="17">
        <v>144</v>
      </c>
    </row>
    <row r="252" spans="21:22" x14ac:dyDescent="0.25">
      <c r="U252" t="s">
        <v>2863</v>
      </c>
      <c r="V252" s="17">
        <v>919</v>
      </c>
    </row>
    <row r="253" spans="21:22" x14ac:dyDescent="0.25">
      <c r="U253" t="s">
        <v>2864</v>
      </c>
      <c r="V253" s="17">
        <v>920</v>
      </c>
    </row>
    <row r="254" spans="21:22" x14ac:dyDescent="0.25">
      <c r="U254" t="s">
        <v>2865</v>
      </c>
      <c r="V254" s="17">
        <v>921</v>
      </c>
    </row>
    <row r="255" spans="21:22" x14ac:dyDescent="0.25">
      <c r="U255" t="s">
        <v>2866</v>
      </c>
      <c r="V255" s="17">
        <v>922</v>
      </c>
    </row>
    <row r="256" spans="21:22" x14ac:dyDescent="0.25">
      <c r="U256" t="s">
        <v>2867</v>
      </c>
      <c r="V256" s="17">
        <v>923</v>
      </c>
    </row>
    <row r="257" spans="21:22" x14ac:dyDescent="0.25">
      <c r="U257" t="s">
        <v>2868</v>
      </c>
      <c r="V257" s="17">
        <v>924</v>
      </c>
    </row>
    <row r="258" spans="21:22" x14ac:dyDescent="0.25">
      <c r="U258" t="s">
        <v>2869</v>
      </c>
      <c r="V258" s="17">
        <v>925</v>
      </c>
    </row>
    <row r="259" spans="21:22" x14ac:dyDescent="0.25">
      <c r="U259" t="s">
        <v>2870</v>
      </c>
      <c r="V259" s="17">
        <v>926</v>
      </c>
    </row>
    <row r="260" spans="21:22" x14ac:dyDescent="0.25">
      <c r="U260" t="s">
        <v>2871</v>
      </c>
      <c r="V260" s="17">
        <v>927</v>
      </c>
    </row>
    <row r="261" spans="21:22" x14ac:dyDescent="0.25">
      <c r="U261" t="s">
        <v>2872</v>
      </c>
      <c r="V261" s="17">
        <v>928</v>
      </c>
    </row>
    <row r="262" spans="21:22" x14ac:dyDescent="0.25">
      <c r="U262" t="s">
        <v>2873</v>
      </c>
      <c r="V262" s="17">
        <v>929</v>
      </c>
    </row>
    <row r="263" spans="21:22" x14ac:dyDescent="0.25">
      <c r="U263" t="s">
        <v>2874</v>
      </c>
      <c r="V263" s="17">
        <v>930</v>
      </c>
    </row>
    <row r="264" spans="21:22" x14ac:dyDescent="0.25">
      <c r="U264" t="s">
        <v>2875</v>
      </c>
      <c r="V264" s="17">
        <v>931</v>
      </c>
    </row>
    <row r="265" spans="21:22" x14ac:dyDescent="0.25">
      <c r="U265" t="s">
        <v>2876</v>
      </c>
      <c r="V265" s="17">
        <v>932</v>
      </c>
    </row>
    <row r="266" spans="21:22" x14ac:dyDescent="0.25">
      <c r="U266" t="s">
        <v>2877</v>
      </c>
      <c r="V266" s="17">
        <v>933</v>
      </c>
    </row>
    <row r="267" spans="21:22" x14ac:dyDescent="0.25">
      <c r="U267" t="s">
        <v>2878</v>
      </c>
      <c r="V267" s="17">
        <v>934</v>
      </c>
    </row>
    <row r="268" spans="21:22" x14ac:dyDescent="0.25">
      <c r="U268" t="s">
        <v>2879</v>
      </c>
      <c r="V268" s="17">
        <v>935</v>
      </c>
    </row>
    <row r="269" spans="21:22" x14ac:dyDescent="0.25">
      <c r="U269" t="s">
        <v>2880</v>
      </c>
      <c r="V269" s="17">
        <v>936</v>
      </c>
    </row>
    <row r="270" spans="21:22" x14ac:dyDescent="0.25">
      <c r="U270" t="s">
        <v>2881</v>
      </c>
      <c r="V270" s="17">
        <v>937</v>
      </c>
    </row>
    <row r="271" spans="21:22" x14ac:dyDescent="0.25">
      <c r="U271" t="s">
        <v>2882</v>
      </c>
      <c r="V271" s="17">
        <v>938</v>
      </c>
    </row>
    <row r="272" spans="21:22" x14ac:dyDescent="0.25">
      <c r="U272" t="s">
        <v>2883</v>
      </c>
      <c r="V272" s="17">
        <v>939</v>
      </c>
    </row>
    <row r="273" spans="21:22" x14ac:dyDescent="0.25">
      <c r="U273" t="s">
        <v>2884</v>
      </c>
      <c r="V273" s="17">
        <v>940</v>
      </c>
    </row>
    <row r="274" spans="21:22" x14ac:dyDescent="0.25">
      <c r="U274" t="s">
        <v>2885</v>
      </c>
      <c r="V274" s="17">
        <v>941</v>
      </c>
    </row>
    <row r="275" spans="21:22" x14ac:dyDescent="0.25">
      <c r="U275" t="s">
        <v>2886</v>
      </c>
      <c r="V275" s="17">
        <v>942</v>
      </c>
    </row>
    <row r="276" spans="21:22" x14ac:dyDescent="0.25">
      <c r="U276" t="s">
        <v>2887</v>
      </c>
      <c r="V276" s="17">
        <v>943</v>
      </c>
    </row>
    <row r="277" spans="21:22" x14ac:dyDescent="0.25">
      <c r="U277" t="s">
        <v>2888</v>
      </c>
      <c r="V277" s="17">
        <v>944</v>
      </c>
    </row>
    <row r="278" spans="21:22" x14ac:dyDescent="0.25">
      <c r="U278" t="s">
        <v>2889</v>
      </c>
      <c r="V278" s="17">
        <v>945</v>
      </c>
    </row>
    <row r="279" spans="21:22" x14ac:dyDescent="0.25">
      <c r="U279" t="s">
        <v>2890</v>
      </c>
      <c r="V279" s="17">
        <v>946</v>
      </c>
    </row>
    <row r="280" spans="21:22" x14ac:dyDescent="0.25">
      <c r="U280" t="s">
        <v>2891</v>
      </c>
      <c r="V280" s="17">
        <v>947</v>
      </c>
    </row>
    <row r="281" spans="21:22" x14ac:dyDescent="0.25">
      <c r="U281" t="s">
        <v>2892</v>
      </c>
      <c r="V281" s="17">
        <v>948</v>
      </c>
    </row>
    <row r="282" spans="21:22" x14ac:dyDescent="0.25">
      <c r="U282" t="s">
        <v>2893</v>
      </c>
      <c r="V282" s="17">
        <v>949</v>
      </c>
    </row>
    <row r="283" spans="21:22" x14ac:dyDescent="0.25">
      <c r="U283" t="s">
        <v>2894</v>
      </c>
      <c r="V283" s="17">
        <v>950</v>
      </c>
    </row>
    <row r="284" spans="21:22" x14ac:dyDescent="0.25">
      <c r="U284" t="s">
        <v>2895</v>
      </c>
      <c r="V284" s="17">
        <v>951</v>
      </c>
    </row>
    <row r="285" spans="21:22" x14ac:dyDescent="0.25">
      <c r="U285" t="s">
        <v>2896</v>
      </c>
      <c r="V285" s="17">
        <v>952</v>
      </c>
    </row>
    <row r="286" spans="21:22" x14ac:dyDescent="0.25">
      <c r="U286" t="s">
        <v>2897</v>
      </c>
      <c r="V286" s="17">
        <v>953</v>
      </c>
    </row>
    <row r="287" spans="21:22" x14ac:dyDescent="0.25">
      <c r="U287" t="s">
        <v>2898</v>
      </c>
      <c r="V287" s="17">
        <v>954</v>
      </c>
    </row>
    <row r="288" spans="21:22" x14ac:dyDescent="0.25">
      <c r="U288" t="s">
        <v>2899</v>
      </c>
      <c r="V288" s="17">
        <v>955</v>
      </c>
    </row>
    <row r="289" spans="21:22" x14ac:dyDescent="0.25">
      <c r="U289" t="s">
        <v>2900</v>
      </c>
      <c r="V289" s="17">
        <v>956</v>
      </c>
    </row>
    <row r="290" spans="21:22" x14ac:dyDescent="0.25">
      <c r="U290" t="s">
        <v>2901</v>
      </c>
      <c r="V290" s="17">
        <v>957</v>
      </c>
    </row>
    <row r="291" spans="21:22" x14ac:dyDescent="0.25">
      <c r="U291" t="s">
        <v>2902</v>
      </c>
      <c r="V291" s="17">
        <v>958</v>
      </c>
    </row>
    <row r="292" spans="21:22" x14ac:dyDescent="0.25">
      <c r="U292" t="s">
        <v>2903</v>
      </c>
      <c r="V292" s="17">
        <v>959</v>
      </c>
    </row>
    <row r="293" spans="21:22" x14ac:dyDescent="0.25">
      <c r="U293" t="s">
        <v>2904</v>
      </c>
      <c r="V293" s="17">
        <v>960</v>
      </c>
    </row>
    <row r="294" spans="21:22" x14ac:dyDescent="0.25">
      <c r="U294" t="s">
        <v>2905</v>
      </c>
      <c r="V294" s="17">
        <v>961</v>
      </c>
    </row>
    <row r="295" spans="21:22" x14ac:dyDescent="0.25">
      <c r="U295" t="s">
        <v>2906</v>
      </c>
      <c r="V295" s="17">
        <v>962</v>
      </c>
    </row>
    <row r="296" spans="21:22" x14ac:dyDescent="0.25">
      <c r="U296" t="s">
        <v>2907</v>
      </c>
      <c r="V296" s="17">
        <v>963</v>
      </c>
    </row>
    <row r="297" spans="21:22" x14ac:dyDescent="0.25">
      <c r="U297" t="s">
        <v>2908</v>
      </c>
      <c r="V297" s="17">
        <v>964</v>
      </c>
    </row>
    <row r="298" spans="21:22" x14ac:dyDescent="0.25">
      <c r="U298" t="s">
        <v>2909</v>
      </c>
      <c r="V298" s="17">
        <v>965</v>
      </c>
    </row>
    <row r="299" spans="21:22" x14ac:dyDescent="0.25">
      <c r="U299" t="s">
        <v>2910</v>
      </c>
      <c r="V299" s="17">
        <v>966</v>
      </c>
    </row>
    <row r="300" spans="21:22" x14ac:dyDescent="0.25">
      <c r="U300" t="s">
        <v>2911</v>
      </c>
      <c r="V300" s="17">
        <v>967</v>
      </c>
    </row>
    <row r="301" spans="21:22" x14ac:dyDescent="0.25">
      <c r="U301" t="s">
        <v>2912</v>
      </c>
      <c r="V301" s="17">
        <v>968</v>
      </c>
    </row>
    <row r="302" spans="21:22" x14ac:dyDescent="0.25">
      <c r="U302" t="s">
        <v>2913</v>
      </c>
      <c r="V302" s="17">
        <v>969</v>
      </c>
    </row>
    <row r="303" spans="21:22" x14ac:dyDescent="0.25">
      <c r="U303" t="s">
        <v>2914</v>
      </c>
      <c r="V303" s="17">
        <v>970</v>
      </c>
    </row>
    <row r="304" spans="21:22" x14ac:dyDescent="0.25">
      <c r="U304" t="s">
        <v>2915</v>
      </c>
      <c r="V304" s="17">
        <v>971</v>
      </c>
    </row>
    <row r="305" spans="21:22" x14ac:dyDescent="0.25">
      <c r="U305" t="s">
        <v>2916</v>
      </c>
      <c r="V305" s="17">
        <v>972</v>
      </c>
    </row>
    <row r="306" spans="21:22" x14ac:dyDescent="0.25">
      <c r="U306" t="s">
        <v>2917</v>
      </c>
      <c r="V306" s="17">
        <v>973</v>
      </c>
    </row>
    <row r="307" spans="21:22" x14ac:dyDescent="0.25">
      <c r="U307" t="s">
        <v>2918</v>
      </c>
      <c r="V307" s="17">
        <v>974</v>
      </c>
    </row>
    <row r="308" spans="21:22" x14ac:dyDescent="0.25">
      <c r="U308" t="s">
        <v>2919</v>
      </c>
      <c r="V308" s="17">
        <v>975</v>
      </c>
    </row>
    <row r="309" spans="21:22" x14ac:dyDescent="0.25">
      <c r="U309" t="s">
        <v>2920</v>
      </c>
      <c r="V309" s="17">
        <v>976</v>
      </c>
    </row>
    <row r="310" spans="21:22" x14ac:dyDescent="0.25">
      <c r="U310" t="s">
        <v>2921</v>
      </c>
      <c r="V310" s="17">
        <v>977</v>
      </c>
    </row>
    <row r="311" spans="21:22" x14ac:dyDescent="0.25">
      <c r="U311" t="s">
        <v>2922</v>
      </c>
      <c r="V311" s="17">
        <v>978</v>
      </c>
    </row>
    <row r="312" spans="21:22" x14ac:dyDescent="0.25">
      <c r="U312" t="s">
        <v>2923</v>
      </c>
      <c r="V312" s="17">
        <v>979</v>
      </c>
    </row>
    <row r="313" spans="21:22" x14ac:dyDescent="0.25">
      <c r="U313" t="s">
        <v>2924</v>
      </c>
      <c r="V313" s="17">
        <v>980</v>
      </c>
    </row>
    <row r="314" spans="21:22" x14ac:dyDescent="0.25">
      <c r="U314" t="s">
        <v>2925</v>
      </c>
      <c r="V314" s="17">
        <v>981</v>
      </c>
    </row>
    <row r="315" spans="21:22" x14ac:dyDescent="0.25">
      <c r="U315" t="s">
        <v>2926</v>
      </c>
      <c r="V315" s="17">
        <v>982</v>
      </c>
    </row>
    <row r="316" spans="21:22" x14ac:dyDescent="0.25">
      <c r="U316" t="s">
        <v>2927</v>
      </c>
      <c r="V316" s="17">
        <v>983</v>
      </c>
    </row>
    <row r="317" spans="21:22" x14ac:dyDescent="0.25">
      <c r="U317" t="s">
        <v>2928</v>
      </c>
      <c r="V317" s="17">
        <v>984</v>
      </c>
    </row>
    <row r="318" spans="21:22" x14ac:dyDescent="0.25">
      <c r="U318" t="s">
        <v>2929</v>
      </c>
      <c r="V318" s="17">
        <v>985</v>
      </c>
    </row>
    <row r="319" spans="21:22" x14ac:dyDescent="0.25">
      <c r="U319" t="s">
        <v>2930</v>
      </c>
      <c r="V319" s="17">
        <v>986</v>
      </c>
    </row>
    <row r="320" spans="21:22" x14ac:dyDescent="0.25">
      <c r="U320" t="s">
        <v>2931</v>
      </c>
      <c r="V320" s="17">
        <v>987</v>
      </c>
    </row>
    <row r="321" spans="21:22" x14ac:dyDescent="0.25">
      <c r="U321" t="s">
        <v>2932</v>
      </c>
      <c r="V321" s="17">
        <v>988</v>
      </c>
    </row>
    <row r="322" spans="21:22" x14ac:dyDescent="0.25">
      <c r="U322" t="s">
        <v>2933</v>
      </c>
      <c r="V322" s="17">
        <v>989</v>
      </c>
    </row>
    <row r="323" spans="21:22" x14ac:dyDescent="0.25">
      <c r="U323" t="s">
        <v>2934</v>
      </c>
      <c r="V323" s="17">
        <v>990</v>
      </c>
    </row>
    <row r="324" spans="21:22" x14ac:dyDescent="0.25">
      <c r="U324" t="s">
        <v>2935</v>
      </c>
      <c r="V324" s="17">
        <v>991</v>
      </c>
    </row>
    <row r="325" spans="21:22" x14ac:dyDescent="0.25">
      <c r="U325" t="s">
        <v>2936</v>
      </c>
      <c r="V325" s="17">
        <v>992</v>
      </c>
    </row>
    <row r="326" spans="21:22" x14ac:dyDescent="0.25">
      <c r="U326" t="s">
        <v>2937</v>
      </c>
      <c r="V326" s="17">
        <v>993</v>
      </c>
    </row>
    <row r="327" spans="21:22" x14ac:dyDescent="0.25">
      <c r="U327" t="s">
        <v>2938</v>
      </c>
      <c r="V327" s="17">
        <v>995</v>
      </c>
    </row>
    <row r="328" spans="21:22" x14ac:dyDescent="0.25">
      <c r="U328" t="s">
        <v>2939</v>
      </c>
      <c r="V328" s="17">
        <v>996</v>
      </c>
    </row>
    <row r="329" spans="21:22" x14ac:dyDescent="0.25">
      <c r="U329" t="s">
        <v>2940</v>
      </c>
      <c r="V329" s="17">
        <v>997</v>
      </c>
    </row>
    <row r="330" spans="21:22" x14ac:dyDescent="0.25">
      <c r="U330" t="s">
        <v>2941</v>
      </c>
      <c r="V330" s="17">
        <v>998</v>
      </c>
    </row>
    <row r="331" spans="21:22" x14ac:dyDescent="0.25">
      <c r="U331" t="s">
        <v>2942</v>
      </c>
      <c r="V331" s="17">
        <v>999</v>
      </c>
    </row>
  </sheetData>
  <sortState ref="U2:V251">
    <sortCondition ref="U2:U251"/>
  </sortState>
  <pageMargins left="0.7" right="0.7" top="0.75" bottom="0.75" header="0.3" footer="0.3"/>
  <pageSetup paperSize="9" orientation="portrait" verticalDpi="0" r:id="rId1"/>
  <tableParts count="10">
    <tablePart r:id="rId2"/>
    <tablePart r:id="rId3"/>
    <tablePart r:id="rId4"/>
    <tablePart r:id="rId5"/>
    <tablePart r:id="rId6"/>
    <tablePart r:id="rId7"/>
    <tablePart r:id="rId8"/>
    <tablePart r:id="rId9"/>
    <tablePart r:id="rId10"/>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
  <sheetViews>
    <sheetView workbookViewId="0">
      <selection activeCell="B6" sqref="A6:B6"/>
    </sheetView>
  </sheetViews>
  <sheetFormatPr defaultRowHeight="15" x14ac:dyDescent="0.25"/>
  <cols>
    <col min="1" max="1" width="37.42578125" bestFit="1" customWidth="1"/>
    <col min="2" max="9" width="17.5703125" customWidth="1"/>
  </cols>
  <sheetData>
    <row r="1" spans="1:9" s="23" customFormat="1" x14ac:dyDescent="0.25">
      <c r="A1" s="25" t="s">
        <v>2943</v>
      </c>
      <c r="B1" s="25" t="s">
        <v>2944</v>
      </c>
      <c r="C1" s="25" t="s">
        <v>2945</v>
      </c>
      <c r="D1" s="25" t="s">
        <v>2946</v>
      </c>
      <c r="E1" s="25" t="s">
        <v>2947</v>
      </c>
      <c r="F1" s="25" t="s">
        <v>2948</v>
      </c>
      <c r="G1" s="25" t="s">
        <v>2949</v>
      </c>
      <c r="H1" s="25" t="s">
        <v>2950</v>
      </c>
      <c r="I1" s="25" t="s">
        <v>2951</v>
      </c>
    </row>
    <row r="2" spans="1:9" x14ac:dyDescent="0.25">
      <c r="A2" t="s">
        <v>2952</v>
      </c>
      <c r="B2" t="s">
        <v>2953</v>
      </c>
      <c r="C2" t="s">
        <v>2954</v>
      </c>
      <c r="D2" t="s">
        <v>2955</v>
      </c>
      <c r="E2" t="s">
        <v>2956</v>
      </c>
      <c r="F2" t="s">
        <v>2957</v>
      </c>
      <c r="G2" t="s">
        <v>2958</v>
      </c>
      <c r="H2" t="s">
        <v>2959</v>
      </c>
      <c r="I2" t="s">
        <v>2960</v>
      </c>
    </row>
    <row r="3" spans="1:9" x14ac:dyDescent="0.25">
      <c r="A3" t="s">
        <v>2961</v>
      </c>
      <c r="B3" t="s">
        <v>2962</v>
      </c>
      <c r="C3" t="s">
        <v>2963</v>
      </c>
      <c r="I3" t="s">
        <v>2964</v>
      </c>
    </row>
    <row r="4" spans="1:9" x14ac:dyDescent="0.25">
      <c r="A4" t="s">
        <v>2965</v>
      </c>
      <c r="B4" t="s">
        <v>2966</v>
      </c>
      <c r="C4" t="s">
        <v>2967</v>
      </c>
    </row>
    <row r="5" spans="1:9" x14ac:dyDescent="0.25">
      <c r="A5" t="s">
        <v>2968</v>
      </c>
      <c r="B5" t="s">
        <v>2969</v>
      </c>
      <c r="C5" t="s">
        <v>2970</v>
      </c>
    </row>
    <row r="6" spans="1:9" x14ac:dyDescent="0.25">
      <c r="A6" t="s">
        <v>2971</v>
      </c>
      <c r="B6" t="s">
        <v>2972</v>
      </c>
      <c r="C6" t="s">
        <v>2973</v>
      </c>
    </row>
    <row r="7" spans="1:9" x14ac:dyDescent="0.25">
      <c r="A7" t="s">
        <v>2974</v>
      </c>
      <c r="B7" t="s">
        <v>2975</v>
      </c>
      <c r="C7" t="s">
        <v>2976</v>
      </c>
    </row>
    <row r="8" spans="1:9" x14ac:dyDescent="0.25">
      <c r="B8" t="s">
        <v>2977</v>
      </c>
      <c r="C8" t="s">
        <v>2978</v>
      </c>
    </row>
    <row r="9" spans="1:9" x14ac:dyDescent="0.25">
      <c r="C9" t="s">
        <v>2979</v>
      </c>
    </row>
    <row r="10" spans="1:9" x14ac:dyDescent="0.25">
      <c r="C10" t="s">
        <v>2980</v>
      </c>
    </row>
    <row r="11" spans="1:9" x14ac:dyDescent="0.25">
      <c r="C11" t="s">
        <v>2981</v>
      </c>
    </row>
    <row r="12" spans="1:9" x14ac:dyDescent="0.25">
      <c r="C12" t="s">
        <v>2982</v>
      </c>
    </row>
    <row r="13" spans="1:9" x14ac:dyDescent="0.25">
      <c r="C13" t="s">
        <v>2983</v>
      </c>
    </row>
    <row r="14" spans="1:9" x14ac:dyDescent="0.25">
      <c r="C14" t="s">
        <v>2984</v>
      </c>
    </row>
    <row r="15" spans="1:9" x14ac:dyDescent="0.25">
      <c r="C15" t="s">
        <v>2985</v>
      </c>
    </row>
    <row r="19" spans="1:1" x14ac:dyDescent="0.25">
      <c r="A19" s="26">
        <f>'ND-1-prijava-1'!V38</f>
        <v>0</v>
      </c>
    </row>
    <row r="20" spans="1:1" ht="15.75" thickBot="1" x14ac:dyDescent="0.3"/>
    <row r="21" spans="1:1" ht="15.75" thickBot="1" x14ac:dyDescent="0.3">
      <c r="A21" s="27" t="s">
        <v>2986</v>
      </c>
    </row>
    <row r="22" spans="1:1" ht="15.75" thickBot="1" x14ac:dyDescent="0.3">
      <c r="A22" s="27" t="s">
        <v>2987</v>
      </c>
    </row>
  </sheetData>
  <dataValidations count="2">
    <dataValidation type="list" allowBlank="1" showInputMessage="1" showErrorMessage="1" sqref="A21" xr:uid="{00000000-0002-0000-0300-000000000000}">
      <formula1>$A$1:$I$1</formula1>
    </dataValidation>
    <dataValidation type="list" allowBlank="1" showInputMessage="1" showErrorMessage="1" sqref="A22" xr:uid="{00000000-0002-0000-0300-000001000000}">
      <formula1>INDEX($A$2:$I$15,,MATCH($A$21,$A$1:$I$1,0))</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ND-1-prijava-1</vt:lpstr>
      <vt:lpstr>ND-1-prijava-2</vt:lpstr>
      <vt:lpstr>шифри</vt:lpstr>
      <vt:lpstr>vid_namena</vt:lpstr>
      <vt:lpstr>'ND-1-prijava-1'!Print_Area</vt:lpstr>
      <vt:lpstr>А</vt:lpstr>
      <vt:lpstr>А1</vt:lpstr>
      <vt:lpstr>А2</vt:lpstr>
      <vt:lpstr>А3</vt:lpstr>
      <vt:lpstr>А4</vt:lpstr>
      <vt:lpstr>А5</vt:lpstr>
      <vt:lpstr>А6</vt:lpstr>
      <vt:lpstr>А7</vt:lpstr>
      <vt:lpstr>А8</vt:lpstr>
      <vt:lpstr>А9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Trajce Dragomanov</dc:creator>
  <cp:lastModifiedBy>LIRIM</cp:lastModifiedBy>
  <cp:lastPrinted>2021-04-06T13:15:18Z</cp:lastPrinted>
  <dcterms:created xsi:type="dcterms:W3CDTF">2019-12-24T08:17:20Z</dcterms:created>
  <dcterms:modified xsi:type="dcterms:W3CDTF">2023-05-25T09:34:03Z</dcterms:modified>
</cp:coreProperties>
</file>